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8_{EAD24E65-EF13-4313-9BD0-00B688FD5A3C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DEP 2023" sheetId="16" r:id="rId1"/>
    <sheet name="Hoja2" sheetId="17" state="hidden" r:id="rId2"/>
    <sheet name="D1" sheetId="13" state="hidden" r:id="rId3"/>
  </sheets>
  <externalReferences>
    <externalReference r:id="rId4"/>
    <externalReference r:id="rId5"/>
  </externalReferences>
  <definedNames>
    <definedName name="_xlnm.Print_Area" localSheetId="0">'DEP 2023'!$B$7:$P$146</definedName>
    <definedName name="nivel">[1]Base_datos!$C$3:$C$5</definedName>
    <definedName name="_xlnm.Print_Titles" localSheetId="0">'DEP 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9" i="16" l="1"/>
  <c r="J115" i="16"/>
  <c r="F93" i="16" l="1"/>
  <c r="F94" i="16"/>
  <c r="L103" i="16" l="1"/>
  <c r="J110" i="16" l="1"/>
  <c r="J111" i="16"/>
  <c r="J112" i="16"/>
  <c r="J117" i="16"/>
  <c r="J118" i="16"/>
  <c r="J120" i="16"/>
  <c r="J122" i="16"/>
  <c r="M64" i="16"/>
  <c r="F92" i="16" s="1"/>
  <c r="D95" i="16" l="1"/>
  <c r="E95" i="16"/>
  <c r="C95" i="16"/>
  <c r="C88" i="16"/>
  <c r="D88" i="16" s="1"/>
  <c r="E88" i="16" s="1"/>
  <c r="E108" i="16"/>
  <c r="F108" i="16" s="1"/>
  <c r="G108" i="16" s="1"/>
  <c r="H108" i="16" s="1"/>
  <c r="I108" i="16" s="1"/>
  <c r="F90" i="16"/>
  <c r="F91" i="16"/>
  <c r="F89" i="16"/>
  <c r="F95" i="16" l="1"/>
  <c r="I121" i="16"/>
  <c r="H121" i="16"/>
  <c r="G121" i="16"/>
  <c r="F121" i="16"/>
  <c r="E121" i="16"/>
  <c r="I116" i="16"/>
  <c r="H116" i="16"/>
  <c r="G116" i="16"/>
  <c r="F116" i="16"/>
  <c r="E116" i="16"/>
  <c r="I114" i="16"/>
  <c r="H114" i="16"/>
  <c r="H124" i="16" s="1"/>
  <c r="G114" i="16"/>
  <c r="F114" i="16"/>
  <c r="E114" i="16"/>
  <c r="I109" i="16"/>
  <c r="H109" i="16"/>
  <c r="G109" i="16"/>
  <c r="F109" i="16"/>
  <c r="E109" i="16"/>
  <c r="I124" i="16" l="1"/>
  <c r="G124" i="16"/>
  <c r="H123" i="16"/>
  <c r="I123" i="16"/>
  <c r="F125" i="16"/>
  <c r="G123" i="16"/>
  <c r="J114" i="16"/>
  <c r="J121" i="16"/>
  <c r="J109" i="16"/>
  <c r="J116" i="16"/>
  <c r="G125" i="16" l="1"/>
  <c r="J124" i="16"/>
  <c r="J123" i="16"/>
  <c r="H125" i="16"/>
  <c r="E125" i="16"/>
  <c r="I125" i="16"/>
  <c r="K92" i="13"/>
  <c r="K93" i="13"/>
  <c r="K94" i="13"/>
  <c r="K95" i="13"/>
  <c r="K96" i="13"/>
  <c r="K97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78" i="13"/>
  <c r="H79" i="13"/>
  <c r="H80" i="13"/>
  <c r="H81" i="13"/>
  <c r="H82" i="13"/>
  <c r="H83" i="13"/>
  <c r="H84" i="13"/>
  <c r="H85" i="13"/>
  <c r="H86" i="13"/>
  <c r="H87" i="13"/>
  <c r="H88" i="13"/>
  <c r="H77" i="13"/>
  <c r="J125" i="16" l="1"/>
  <c r="D62" i="13"/>
  <c r="D63" i="13"/>
  <c r="D64" i="13"/>
  <c r="D65" i="13"/>
  <c r="D66" i="13"/>
  <c r="D67" i="13"/>
  <c r="D68" i="13"/>
  <c r="D69" i="13"/>
  <c r="D70" i="13"/>
  <c r="D71" i="13"/>
  <c r="D72" i="13"/>
  <c r="D61" i="13"/>
</calcChain>
</file>

<file path=xl/sharedStrings.xml><?xml version="1.0" encoding="utf-8"?>
<sst xmlns="http://schemas.openxmlformats.org/spreadsheetml/2006/main" count="495" uniqueCount="371">
  <si>
    <t>ADMINISTRACIÓN DIRECTA</t>
  </si>
  <si>
    <t>Distrito</t>
  </si>
  <si>
    <t>Otros</t>
  </si>
  <si>
    <t>SUPUESTOS</t>
  </si>
  <si>
    <t>ACTIVIDADES</t>
  </si>
  <si>
    <t>Indicar relación de anexos a adjuntar a la Ficha Técnica.</t>
  </si>
  <si>
    <t>Grupo Funcional</t>
  </si>
  <si>
    <t>INVOLUCRADO</t>
  </si>
  <si>
    <t>CONTRIBUCIÓN</t>
  </si>
  <si>
    <t>Personal</t>
  </si>
  <si>
    <t>Bienes</t>
  </si>
  <si>
    <t>Tipo de intervención no PIP</t>
  </si>
  <si>
    <t>Servicios a intervenir</t>
  </si>
  <si>
    <t>Indicador de Brecha</t>
  </si>
  <si>
    <t xml:space="preserve">Indicar activo </t>
  </si>
  <si>
    <t>Zona</t>
  </si>
  <si>
    <t>Región</t>
  </si>
  <si>
    <t>Adjuntó</t>
  </si>
  <si>
    <t>Nivel de gobierno</t>
  </si>
  <si>
    <t>Estado</t>
  </si>
  <si>
    <t>Antigüedad</t>
  </si>
  <si>
    <t>Modalidad de ejecución</t>
  </si>
  <si>
    <t>Fuente de financiamiento</t>
  </si>
  <si>
    <t>Mes</t>
  </si>
  <si>
    <t>Año</t>
  </si>
  <si>
    <t>Peligros</t>
  </si>
  <si>
    <t>Medidas de Reducción de Riesgos</t>
  </si>
  <si>
    <t>AMPLIACIÓN MARGINAL</t>
  </si>
  <si>
    <t>SERVICIO DE EDUCACIÓN INICIAL</t>
  </si>
  <si>
    <t>SI CUENTA</t>
  </si>
  <si>
    <t>Rural</t>
  </si>
  <si>
    <t>Costa</t>
  </si>
  <si>
    <t xml:space="preserve">Si </t>
  </si>
  <si>
    <t>GOBIERNO REGIONAL</t>
  </si>
  <si>
    <t>REGULAR</t>
  </si>
  <si>
    <t>RECURSOS ORDINARIOS</t>
  </si>
  <si>
    <t xml:space="preserve">Sismos  </t>
  </si>
  <si>
    <t>MEJORAMIENTO</t>
  </si>
  <si>
    <t>OPTIMIZACIÓN</t>
  </si>
  <si>
    <t>SERVICIO DE EDUCACIÓN PRIMARIA</t>
  </si>
  <si>
    <t>NO CUENTA</t>
  </si>
  <si>
    <t>Urbana</t>
  </si>
  <si>
    <t>Sierra</t>
  </si>
  <si>
    <t>No</t>
  </si>
  <si>
    <t>GOBIERNO NACIONAL</t>
  </si>
  <si>
    <t>MALO</t>
  </si>
  <si>
    <t>ADMINISTRACIÓN INDIRECTA - POR CONTRATA</t>
  </si>
  <si>
    <t>RECURSOS DIRECTAMENTE RECAUDADOS </t>
  </si>
  <si>
    <t xml:space="preserve">Tsunamis  </t>
  </si>
  <si>
    <t>RECUPERACIÓN</t>
  </si>
  <si>
    <t>OPTIMIZACIÓN (ADQ. TERRENOS)</t>
  </si>
  <si>
    <t>SERVICIO DE EDUCACIÓN SECUNDARIA</t>
  </si>
  <si>
    <t>Selva</t>
  </si>
  <si>
    <t>GOBIERNO LOCAL</t>
  </si>
  <si>
    <t>MUY MALO</t>
  </si>
  <si>
    <t>ADMINISTRACIÓN INDIRECTA - NÚCLEO EJECUTOR</t>
  </si>
  <si>
    <t xml:space="preserve"> RECURSOS POR OPERACIONES OFICIALES DE CREDITO </t>
  </si>
  <si>
    <t xml:space="preserve">Heladas  </t>
  </si>
  <si>
    <t>AMPLIACIÓN</t>
  </si>
  <si>
    <t>REHABILITACIÓN</t>
  </si>
  <si>
    <t>SERVICIO DE EDUCACIÓN BÁSICA ALTERNATIVA</t>
  </si>
  <si>
    <t>IRRECUPERABLE</t>
  </si>
  <si>
    <t>DONACIONES Y TRANSFERENCIAS</t>
  </si>
  <si>
    <t xml:space="preserve">Erupciones volcánicas  </t>
  </si>
  <si>
    <t>MEJORAMIENTO Y AMPLIACIÓN</t>
  </si>
  <si>
    <t>REPOSICIÓN</t>
  </si>
  <si>
    <t>RECURSOS DETERMINADOS</t>
  </si>
  <si>
    <t xml:space="preserve">Sequías  </t>
  </si>
  <si>
    <t xml:space="preserve">Granizadas  </t>
  </si>
  <si>
    <t>Inundaciones</t>
  </si>
  <si>
    <t>Huaycos</t>
  </si>
  <si>
    <t>Deslizamientos</t>
  </si>
  <si>
    <t>Desertificación</t>
  </si>
  <si>
    <t>Salinización de suelos</t>
  </si>
  <si>
    <t>Inversiones de reposición:</t>
  </si>
  <si>
    <t>Reconstrucción total de cerco perimétrico.</t>
  </si>
  <si>
    <t>Reconstrucción total de Aulas colapsadas.</t>
  </si>
  <si>
    <t>Reconstrucción total de Servicios Higiénicos.</t>
  </si>
  <si>
    <t>Reconstrucción total de edificaciones administrativas.</t>
  </si>
  <si>
    <t>Reconstrucción total de patio y/o losa deportiva.</t>
  </si>
  <si>
    <t>Reconstrucción de veredas y/o circulaciones (gradas rampas).</t>
  </si>
  <si>
    <t>Reconstrucción de muro de contención.</t>
  </si>
  <si>
    <t>Reposición de mobiliario educativo (mesas y sillas alumnos y docentes).</t>
  </si>
  <si>
    <t>Reposición de Equipos (computadoras).</t>
  </si>
  <si>
    <t>Reconstrucción de sistema de drenaje pluvial en el local educativo.</t>
  </si>
  <si>
    <t>Inversiones de rehabilitación</t>
  </si>
  <si>
    <t>Reforzamiento de Aulas, que presentan grietas y fisuras en su sistema estructural (columnas, vigas, muros).</t>
  </si>
  <si>
    <t>Reforzamiento de techos de aulas.</t>
  </si>
  <si>
    <t>Reforzamiento de edificaciones administrativas, que presentan grietas y fisuras en su sistema estructural.</t>
  </si>
  <si>
    <t>Rehabilitación de Servicios Higiénicos (redes sanitarias de agua y desagüe, aparatos sanitarios).</t>
  </si>
  <si>
    <t>Rehabilitación del sistema de desagüe en los locales educativos (registros, tuberías, biodigestor).</t>
  </si>
  <si>
    <t>Rehabilitación de las instalaciones eléctricas internas (redes eléctricas, tableros, pozo de tierra).</t>
  </si>
  <si>
    <t>Rehabilitación de carpintería en Aulas (cambio de puertas, cambio de ventanas).</t>
  </si>
  <si>
    <t>Reforzamiento en muros de cerco perimétrico.</t>
  </si>
  <si>
    <t>Reforzamiento en muros de contención.</t>
  </si>
  <si>
    <t>Rehabilitación de veredas y/o circulaciones (gradas rampas).</t>
  </si>
  <si>
    <t>Rehabilitación de sistema de drenaje pluvial en el local educativo.</t>
  </si>
  <si>
    <t>Rehabilitación de coberturas solares.</t>
  </si>
  <si>
    <t>CREACION</t>
  </si>
  <si>
    <t xml:space="preserve">% locales educativos con educación inicial que contiene capacidad instalada inadecuada </t>
  </si>
  <si>
    <t>% personas no matriculadas en el nivel inicial respecto a la demanda potencial</t>
  </si>
  <si>
    <t xml:space="preserve">% locales educativos con educación primaria que contiene capacidad instalada inadecuada </t>
  </si>
  <si>
    <t xml:space="preserve">% personas no matriculadas en el nivel primaria respecto a la demanda potencial </t>
  </si>
  <si>
    <t xml:space="preserve">% locales educativos con educación secundaria que contiene capacidad instalada inadecuada </t>
  </si>
  <si>
    <t xml:space="preserve">% personas no matriculadas en el nivel Secundaria respecto a la demanda potencial </t>
  </si>
  <si>
    <t>OBJETO</t>
  </si>
  <si>
    <t xml:space="preserve">Objeto </t>
  </si>
  <si>
    <t/>
  </si>
  <si>
    <t>LOCALIZACIÓN</t>
  </si>
  <si>
    <t>GOBIERNO REGIONAL AMAZONAS</t>
  </si>
  <si>
    <t>GOBIERNO REGIONAL ANCASH</t>
  </si>
  <si>
    <t>GOBIERNO REGIONAL APURIMAC</t>
  </si>
  <si>
    <t>GOBIERNO REGIONAL AREQUIPA</t>
  </si>
  <si>
    <t>GOBIERNO REGIONAL AYACUCHO</t>
  </si>
  <si>
    <t>GOBIERNO REGIONAL CAJAMARCA</t>
  </si>
  <si>
    <t>GOBIERNO REGIONAL CALLAO</t>
  </si>
  <si>
    <t>GOBIERNO REGIONAL CUSCO</t>
  </si>
  <si>
    <t>GOBIERNO REGIONAL HUANCAVELICA</t>
  </si>
  <si>
    <t>GOBIERNO REGIONAL HUÁNUCO</t>
  </si>
  <si>
    <t>GOBIERNO REGIONAL ICA</t>
  </si>
  <si>
    <t>GOBIERNO REGIONAL JUNÍN</t>
  </si>
  <si>
    <t>GOBIERNO REGIONAL LA LIBERTAD</t>
  </si>
  <si>
    <t>GOBIERNO REGIONAL LAMBAYEQUE</t>
  </si>
  <si>
    <t>GOBIERNO REGIONAL LIMA</t>
  </si>
  <si>
    <t>GOBIERNO REGIONAL LIMA METROPOLITANA</t>
  </si>
  <si>
    <t>GOBIERNO REGIONAL LORETO</t>
  </si>
  <si>
    <t>GOBIERNO REGIONAL MADRE DE DIOS</t>
  </si>
  <si>
    <t>GOBIERNO REGIONAL MOQUEGUA</t>
  </si>
  <si>
    <t>GOBIERNO REGIONAL PASCO</t>
  </si>
  <si>
    <t>GOBIERNO REGIONAL PIURA</t>
  </si>
  <si>
    <t>GOBIERNO REGIONAL PUNO</t>
  </si>
  <si>
    <t>GOBIERNO REGIONAL SAN MARTÍN</t>
  </si>
  <si>
    <t>GOBIERNO REGIONAL TACNA</t>
  </si>
  <si>
    <t>GOBIERNO REGIONAL TUMBES</t>
  </si>
  <si>
    <t>GOBIERNO REGIONAL UCAYALI</t>
  </si>
  <si>
    <t>GOBIERNO REGINOAL</t>
  </si>
  <si>
    <t>MANCOMUNIDAD (GR, GL)</t>
  </si>
  <si>
    <t>Naturaleza</t>
  </si>
  <si>
    <t>0103: EDUCACIÓN INICIAL</t>
  </si>
  <si>
    <t xml:space="preserve">0104: EDUCACIÓN PRIMARIA
</t>
  </si>
  <si>
    <t>0105: EDUCACIÓN SECUNDARIA</t>
  </si>
  <si>
    <t>0106: EDUCACIÓN BÁSICA ALTERNATIVA</t>
  </si>
  <si>
    <t>0107: EDUCACIÓN BÁSICA ESPECIAL</t>
  </si>
  <si>
    <t>Cota (msnm):</t>
  </si>
  <si>
    <t>Equipamiento</t>
  </si>
  <si>
    <t>Servicios</t>
  </si>
  <si>
    <t>-</t>
  </si>
  <si>
    <t>Primaria</t>
  </si>
  <si>
    <t>Secundaria</t>
  </si>
  <si>
    <t>Costos</t>
  </si>
  <si>
    <t>Sin Proyecto</t>
  </si>
  <si>
    <t>OPERACIÓN</t>
  </si>
  <si>
    <t>MANTENIMIENTO</t>
  </si>
  <si>
    <t>Con Proyecto</t>
  </si>
  <si>
    <t>3.7.2. ¿ES LA UNIDAD EJECUTORA DE INVERSIONES LA RESPONSABLE DE LA OPERACIÓN Y MANTENIMIENTO DEL PROYECTO CON CARGO A SU PRESUPUESTO INSTITUCIONAL?</t>
  </si>
  <si>
    <t>Beneficiarios</t>
  </si>
  <si>
    <t>Incremental</t>
  </si>
  <si>
    <t>SI</t>
  </si>
  <si>
    <t>NO</t>
  </si>
  <si>
    <t>Inicial</t>
  </si>
  <si>
    <t>PRODUCTO</t>
  </si>
  <si>
    <t>UGEL</t>
  </si>
  <si>
    <t>DRE</t>
  </si>
  <si>
    <t>CALIDAD</t>
  </si>
  <si>
    <t>COBERTURA</t>
  </si>
  <si>
    <t>CALIDAD Y COBERTURA</t>
  </si>
  <si>
    <t>CAUSAS DIRECTAS</t>
  </si>
  <si>
    <t>CAUSAS INDIRECTAS</t>
  </si>
  <si>
    <t>MEDIOS FUNDAMENTALES</t>
  </si>
  <si>
    <t>EFECTOS DIRECTOS</t>
  </si>
  <si>
    <t>EFECTOS INDIRECTOS</t>
  </si>
  <si>
    <t>Inadecuada oferta educativa</t>
  </si>
  <si>
    <t>Inadecuada gestión de los servicios educativos</t>
  </si>
  <si>
    <t>Inadecuada e insuficiente oferta educativa</t>
  </si>
  <si>
    <t>Infraestructura no cumple con estándares normativos</t>
  </si>
  <si>
    <t>Déficit de infraestructura educativa</t>
  </si>
  <si>
    <t>Déficit de equipamiento educativo</t>
  </si>
  <si>
    <t>Limitada e inadecuado equipamiento educativo</t>
  </si>
  <si>
    <t>Limitada e inadecuada infraestructura educativa</t>
  </si>
  <si>
    <t xml:space="preserve">Equipamiento educativo Inadecuado </t>
  </si>
  <si>
    <t>Déficit de capacidades pedagógicas docente</t>
  </si>
  <si>
    <t>Inadecuada gestión de la información educativa (matrícula, indicadores educativos)</t>
  </si>
  <si>
    <t>Inadecuada gestión de la información institucional (inventario de equipos, mobiliario, seguimiento desempeño pedagógico,otros)</t>
  </si>
  <si>
    <t>Adecuada localización de la IE</t>
  </si>
  <si>
    <t>Infraestructura  cumple con estándares normativos</t>
  </si>
  <si>
    <t>Suficiente infraestructura educativa</t>
  </si>
  <si>
    <t xml:space="preserve">Equipamiento educativo adecuado </t>
  </si>
  <si>
    <t>Suficiente equipamiento educativo</t>
  </si>
  <si>
    <t>Suficiente y adecuada infraestructura educativa</t>
  </si>
  <si>
    <t>Suficiente y adecuado equipamiento educativo</t>
  </si>
  <si>
    <t>Adecuadas capacidades pedagógicas docente</t>
  </si>
  <si>
    <t>Adecuada gestión de la información educativa (matrícula, indicadores educativos)</t>
  </si>
  <si>
    <t>Adecuada gestión de la información institucional (inventario de equipos, mobiliario, seguimiento desempeño pedagógico,otros)</t>
  </si>
  <si>
    <t>Reducido logro de aprendizaje de los alumnos.</t>
  </si>
  <si>
    <t>Reducido nivel de desempeño del alumno.</t>
  </si>
  <si>
    <t>Atraso escolar.</t>
  </si>
  <si>
    <t>Ingreso tardío al servicio educativo según nivel educativo.</t>
  </si>
  <si>
    <t>Aumento de la deserción escolar</t>
  </si>
  <si>
    <t>Unidad de Gestión Educativa Local (UGEL)</t>
  </si>
  <si>
    <t>Dirección Regional de Educación (DRE)</t>
  </si>
  <si>
    <t>Gobierno Regional</t>
  </si>
  <si>
    <t>Gobierno Local</t>
  </si>
  <si>
    <t>Dirección de la IE</t>
  </si>
  <si>
    <t>APAFA</t>
  </si>
  <si>
    <t>Sector Privado</t>
  </si>
  <si>
    <t>FUENTE</t>
  </si>
  <si>
    <t>INEI</t>
  </si>
  <si>
    <t>ESCALE</t>
  </si>
  <si>
    <t>ENCUESTA DE CAMPO - ADJUNTAR A LA FICHA</t>
  </si>
  <si>
    <t>INSTITUCIÓN EDUCATIVA</t>
  </si>
  <si>
    <t>ACCIONES (PAQUETES DE TRABAJO)</t>
  </si>
  <si>
    <t>Construcción de ambientes complementarios</t>
  </si>
  <si>
    <t>Construcción de ambientes exteriores</t>
  </si>
  <si>
    <t>Implementación de equipamiento educativo</t>
  </si>
  <si>
    <t>Implementación de equipamiento administrativo</t>
  </si>
  <si>
    <t>Capacitación al personal docente</t>
  </si>
  <si>
    <t>Implementación de TICs</t>
  </si>
  <si>
    <t xml:space="preserve">Programa de operación y mantenimiento de la infraestructura </t>
  </si>
  <si>
    <t>Programa de operación y mantenimiento del equipamiento</t>
  </si>
  <si>
    <t>Protocolo de gestión de información educativa</t>
  </si>
  <si>
    <t>Protocolo de gestión de información institucional</t>
  </si>
  <si>
    <t>CÓDIGO</t>
  </si>
  <si>
    <t>Construcción de ambientes pedagógicos</t>
  </si>
  <si>
    <t>Infraestructura</t>
  </si>
  <si>
    <t>Capacidades</t>
  </si>
  <si>
    <t>Gestión</t>
  </si>
  <si>
    <t>Construcción de ambientes administrativos</t>
  </si>
  <si>
    <t>N°</t>
  </si>
  <si>
    <t>Limitada oferta educativa</t>
  </si>
  <si>
    <t>No requiere</t>
  </si>
  <si>
    <t>PARCIALMENTE</t>
  </si>
  <si>
    <t>NO APLICA</t>
  </si>
  <si>
    <t>ADMINISTRACIÓN INDIRECTA -OBRA POR IMPUESTOS</t>
  </si>
  <si>
    <t>ADMINISTRACIÓN INDIRECTA-APP</t>
  </si>
  <si>
    <t>TIPOS DE DOCUMENTOS</t>
  </si>
  <si>
    <t>Acta de Compromiso de Operación y Mantenimiento</t>
  </si>
  <si>
    <t>Resolución de Alcaldía</t>
  </si>
  <si>
    <t>Acuerdo de Concejo Municipal</t>
  </si>
  <si>
    <t>Resolución del Gobierno Regional</t>
  </si>
  <si>
    <t>Acuerdo de Consejo Regional</t>
  </si>
  <si>
    <t>Resolución Ministerial</t>
  </si>
  <si>
    <t>Resolución Directoral</t>
  </si>
  <si>
    <t>Otro</t>
  </si>
  <si>
    <t>ALTA</t>
  </si>
  <si>
    <t>BAJA</t>
  </si>
  <si>
    <t>MEDIA</t>
  </si>
  <si>
    <t xml:space="preserve">BAJO </t>
  </si>
  <si>
    <t>MODERADO</t>
  </si>
  <si>
    <t>MAYOR</t>
  </si>
  <si>
    <t>operacional, contexto de cambio climático, mercado, financiero, legal</t>
  </si>
  <si>
    <t>OPERACIONAL</t>
  </si>
  <si>
    <t>CAMBIO CLIMÁTICO</t>
  </si>
  <si>
    <t>MERCADO</t>
  </si>
  <si>
    <t>FINANCIERO</t>
  </si>
  <si>
    <t>LEGAL</t>
  </si>
  <si>
    <t>MARCO LÓGICO</t>
  </si>
  <si>
    <t>INIDICADORES</t>
  </si>
  <si>
    <t>MEDIOS DE VERIFICACIÓN</t>
  </si>
  <si>
    <t xml:space="preserve">Elaboración y aprobación de </t>
  </si>
  <si>
    <t>Coordenadas UTM - WGS84 y cota</t>
  </si>
  <si>
    <t>(Y):</t>
  </si>
  <si>
    <t>(X):</t>
  </si>
  <si>
    <t>Si</t>
  </si>
  <si>
    <t xml:space="preserve">MINISTERIO DE HACIENDA Y CREDITO PUBLICO </t>
  </si>
  <si>
    <t xml:space="preserve">DIRECCION GENERAL DE INVERSION PUBLICA </t>
  </si>
  <si>
    <t>I.   DATOS GENERALES</t>
  </si>
  <si>
    <t>1.1. NOMBRE DEL PROYECTO</t>
  </si>
  <si>
    <t xml:space="preserve">NOMBRE </t>
  </si>
  <si>
    <t>SECTOR</t>
  </si>
  <si>
    <t>SUB-SECTOR</t>
  </si>
  <si>
    <t xml:space="preserve">Municipio </t>
  </si>
  <si>
    <t xml:space="preserve">Comarca </t>
  </si>
  <si>
    <t xml:space="preserve">1.2. INSTITUCION PROPONENTE  Y MONTO </t>
  </si>
  <si>
    <t>PROCESO</t>
  </si>
  <si>
    <t>Procesos</t>
  </si>
  <si>
    <t>Reemplazo y equipamiento</t>
  </si>
  <si>
    <t>Rehabilitación</t>
  </si>
  <si>
    <t>Rehabilitación y equipamiento</t>
  </si>
  <si>
    <t>Preinversión</t>
  </si>
  <si>
    <t>Administración</t>
  </si>
  <si>
    <t>Supervisión</t>
  </si>
  <si>
    <t>Fecha de inicio</t>
  </si>
  <si>
    <t>Años</t>
  </si>
  <si>
    <t>Total</t>
  </si>
  <si>
    <t xml:space="preserve">Departamento/Región </t>
  </si>
  <si>
    <t>Opción</t>
  </si>
  <si>
    <t>Saneamiento</t>
  </si>
  <si>
    <t>En gestión</t>
  </si>
  <si>
    <t>En gestión avanzada</t>
  </si>
  <si>
    <t>Registrada</t>
  </si>
  <si>
    <t>No iniciado</t>
  </si>
  <si>
    <t>1.3. PERIODO DE INVERSIÓN</t>
  </si>
  <si>
    <t>Fecha de finalización</t>
  </si>
  <si>
    <t>Fecha de operación</t>
  </si>
  <si>
    <t>Amenaza</t>
  </si>
  <si>
    <t>Exposición</t>
  </si>
  <si>
    <t>Vulnerabilidad</t>
  </si>
  <si>
    <t>Deslizamiento</t>
  </si>
  <si>
    <t>Sismos</t>
  </si>
  <si>
    <t>Erupción volcanica</t>
  </si>
  <si>
    <t>Huracanes</t>
  </si>
  <si>
    <t>Sequía</t>
  </si>
  <si>
    <t>Tsunamí</t>
  </si>
  <si>
    <t>Exposición/Vulnerabilidad</t>
  </si>
  <si>
    <t>Alto</t>
  </si>
  <si>
    <t>Bajo</t>
  </si>
  <si>
    <t>Modalidad de contratación</t>
  </si>
  <si>
    <t>Administración Directa</t>
  </si>
  <si>
    <t>Por Contrato</t>
  </si>
  <si>
    <t>Llave en mano</t>
  </si>
  <si>
    <t>Fecha de elaboración:</t>
  </si>
  <si>
    <t>Moderado</t>
  </si>
  <si>
    <t xml:space="preserve">Medidas </t>
  </si>
  <si>
    <t>Descripción</t>
  </si>
  <si>
    <t xml:space="preserve">Medida 1: </t>
  </si>
  <si>
    <t xml:space="preserve">Medida 2: </t>
  </si>
  <si>
    <t xml:space="preserve">Medida 3: </t>
  </si>
  <si>
    <t xml:space="preserve">Medida 4: </t>
  </si>
  <si>
    <t>TOTAL</t>
  </si>
  <si>
    <t>Beneficiarios del Proyecto al Primer Año de Operación</t>
  </si>
  <si>
    <t>Hombres</t>
  </si>
  <si>
    <t>Mujeres</t>
  </si>
  <si>
    <t>Medidas RRD y ACC</t>
  </si>
  <si>
    <t>Estudios considerados en el proyecto para su ejecución</t>
  </si>
  <si>
    <t>Actividades</t>
  </si>
  <si>
    <t>MONTO DE INVERSION (USD)</t>
  </si>
  <si>
    <t>MONTO USD</t>
  </si>
  <si>
    <t>MONTO (USD)</t>
  </si>
  <si>
    <t>Años (USD)</t>
  </si>
  <si>
    <t>Adquisición</t>
  </si>
  <si>
    <t>Ampliación</t>
  </si>
  <si>
    <t>Conservación</t>
  </si>
  <si>
    <t>Explotación</t>
  </si>
  <si>
    <t>Habilitación</t>
  </si>
  <si>
    <t>Instalación</t>
  </si>
  <si>
    <t xml:space="preserve">Mejoramiento </t>
  </si>
  <si>
    <t>Normalización</t>
  </si>
  <si>
    <t xml:space="preserve">Reemplazo </t>
  </si>
  <si>
    <t>Construcción</t>
  </si>
  <si>
    <t>Conversión</t>
  </si>
  <si>
    <t>1.4. UBICACIÓN GEOGRÁFICA</t>
  </si>
  <si>
    <t>DOCUMENTO EJECUTIVO DE PROYECTO (DEP) PARA EJECUCIÓN</t>
  </si>
  <si>
    <t xml:space="preserve">Elaborado Por </t>
  </si>
  <si>
    <t>Revisado Por</t>
  </si>
  <si>
    <t xml:space="preserve">1. Fotos de los daños en la infraestructura pública </t>
  </si>
  <si>
    <t>2. Listado de Equipamiento</t>
  </si>
  <si>
    <t>XXX</t>
  </si>
  <si>
    <t>XXXX</t>
  </si>
  <si>
    <t>MONTOS &lt;= 700,000 USD</t>
  </si>
  <si>
    <t>Mejoramiento y equipamiento</t>
  </si>
  <si>
    <t>Construcción y equipamiento</t>
  </si>
  <si>
    <t>Lineamiento Nacional</t>
  </si>
  <si>
    <t>Eje de Trabajo</t>
  </si>
  <si>
    <t>1.5. ALINEAMIENTO CON PLAN NACIONAL DE LUCHA CONTRA LA POBREZA Y PARA EL DESARROLLO HUMANO</t>
  </si>
  <si>
    <t>1.6. OBJETIVO GENERAL</t>
  </si>
  <si>
    <t>1.7 DESCRIPCION DE LA SITUACIÓN ACTUAL DEL SERVICIO</t>
  </si>
  <si>
    <t>1.8 ¿EL AREA DONDE SE UBICA EL PROYECTO HA SIDO AFECTADA POR ALGUN DESASTRE?</t>
  </si>
  <si>
    <t>1.9 MEDIDAS CONSIDERADAS EN EL PROYECTO PARA REDUCIR EL RIESGO DE DESASTRE</t>
  </si>
  <si>
    <t>1.10 DESCRIPCION DEL ALCANCE DEL PROYECTO</t>
  </si>
  <si>
    <t>1.11 DESCRIPCION DE LOS BENEFICIOS ESPERADOS</t>
  </si>
  <si>
    <t>1.12 COSTOS DEL PROYECTO</t>
  </si>
  <si>
    <t xml:space="preserve">1.13 DESCRIPCIÓN DE LOS ESTUDIOS DE INVERSIÓN </t>
  </si>
  <si>
    <t>1.14 COSTOS DE OPERACIÓN Y MANTENIMIENTO CON Y SIN PROYECTO</t>
  </si>
  <si>
    <t>1.15 DESCRIPCIÓN DE LA SITUACION LEGAL DEL TERRENO</t>
  </si>
  <si>
    <t>1.16 ANEXOS</t>
  </si>
  <si>
    <t>DIRECTOS</t>
  </si>
  <si>
    <t>INDIRECTOS</t>
  </si>
  <si>
    <t>Política Nacional</t>
  </si>
  <si>
    <t>Categorías</t>
  </si>
  <si>
    <t>3.  Documento que evidencie estado legal del terreno</t>
  </si>
  <si>
    <t>4. Diseños, planos o información necesaria de anexo para 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</si>
</sst>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&quot;S/.&quot;* #,##0.00_ ;_ &quot;S/.&quot;* \-#,##0.00_ ;_ &quot;S/.&quot;* &quot;-&quot;??_ ;_ @_ "/>
    <numFmt numFmtId="166" formatCode="_ * #,##0.00_ ;_ * \-#,##0.00_ ;_ * &quot;-&quot;??_ ;_ @_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sz val="8"/>
      <color theme="0" tint="-0.34998626667073579"/>
      <name val="Arial"/>
      <family val="2"/>
    </font>
    <font>
      <b/>
      <sz val="11"/>
      <name val="Calibri"/>
      <family val="2"/>
    </font>
    <font>
      <b/>
      <sz val="8.5"/>
      <name val="Arial"/>
      <family val="2"/>
    </font>
    <font>
      <sz val="8"/>
      <color theme="1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</cellStyleXfs>
  <cellXfs count="254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3" fontId="11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3" fontId="6" fillId="2" borderId="0" xfId="0" applyNumberFormat="1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3" fontId="6" fillId="3" borderId="0" xfId="0" applyNumberFormat="1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3" fontId="7" fillId="3" borderId="0" xfId="0" applyNumberFormat="1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 applyProtection="1">
      <alignment vertical="center"/>
      <protection locked="0"/>
    </xf>
    <xf numFmtId="3" fontId="6" fillId="3" borderId="0" xfId="0" applyNumberFormat="1" applyFont="1" applyFill="1" applyAlignment="1" applyProtection="1">
      <alignment horizontal="left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3" fontId="12" fillId="3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0" fontId="13" fillId="3" borderId="0" xfId="0" applyFont="1" applyFill="1" applyAlignment="1" applyProtection="1">
      <alignment horizontal="left" vertical="center"/>
      <protection locked="0"/>
    </xf>
    <xf numFmtId="0" fontId="0" fillId="3" borderId="0" xfId="0" applyFill="1"/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vertical="center"/>
      <protection locked="0"/>
    </xf>
    <xf numFmtId="0" fontId="0" fillId="0" borderId="11" xfId="0" applyBorder="1"/>
    <xf numFmtId="0" fontId="0" fillId="3" borderId="11" xfId="0" applyFill="1" applyBorder="1"/>
    <xf numFmtId="0" fontId="12" fillId="3" borderId="10" xfId="0" applyFont="1" applyFill="1" applyBorder="1" applyAlignment="1" applyProtection="1">
      <alignment horizontal="left" vertical="center" indent="2"/>
      <protection locked="0"/>
    </xf>
    <xf numFmtId="0" fontId="0" fillId="3" borderId="10" xfId="0" applyFill="1" applyBorder="1"/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0" fillId="3" borderId="12" xfId="0" applyFill="1" applyBorder="1"/>
    <xf numFmtId="0" fontId="0" fillId="3" borderId="8" xfId="0" applyFill="1" applyBorder="1"/>
    <xf numFmtId="0" fontId="12" fillId="3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5" fillId="5" borderId="1" xfId="0" applyFont="1" applyFill="1" applyBorder="1"/>
    <xf numFmtId="0" fontId="8" fillId="2" borderId="12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12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5" borderId="1" xfId="0" applyNumberFormat="1" applyFont="1" applyFill="1" applyBorder="1"/>
    <xf numFmtId="4" fontId="11" fillId="5" borderId="2" xfId="0" applyNumberFormat="1" applyFont="1" applyFill="1" applyBorder="1"/>
    <xf numFmtId="4" fontId="5" fillId="9" borderId="1" xfId="0" applyNumberFormat="1" applyFont="1" applyFill="1" applyBorder="1"/>
    <xf numFmtId="4" fontId="5" fillId="9" borderId="4" xfId="0" applyNumberFormat="1" applyFont="1" applyFill="1" applyBorder="1"/>
    <xf numFmtId="0" fontId="8" fillId="0" borderId="1" xfId="0" applyFont="1" applyBorder="1" applyAlignment="1" applyProtection="1">
      <alignment horizontal="center" vertical="center" wrapText="1"/>
      <protection locked="0"/>
    </xf>
    <xf numFmtId="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12" fillId="3" borderId="5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vertical="center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10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1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>
      <alignment horizontal="center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/>
    </xf>
    <xf numFmtId="0" fontId="12" fillId="3" borderId="23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 wrapText="1"/>
    </xf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3" borderId="2" xfId="0" applyFont="1" applyFill="1" applyBorder="1"/>
    <xf numFmtId="0" fontId="20" fillId="5" borderId="5" xfId="0" applyFont="1" applyFill="1" applyBorder="1" applyAlignment="1" applyProtection="1">
      <alignment vertical="center"/>
      <protection locked="0"/>
    </xf>
    <xf numFmtId="0" fontId="20" fillId="5" borderId="9" xfId="0" applyFont="1" applyFill="1" applyBorder="1" applyAlignment="1" applyProtection="1">
      <alignment vertical="center"/>
      <protection locked="0"/>
    </xf>
    <xf numFmtId="0" fontId="20" fillId="5" borderId="6" xfId="0" applyFont="1" applyFill="1" applyBorder="1" applyAlignment="1" applyProtection="1">
      <alignment vertical="center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4" fontId="10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5" xfId="0" quotePrefix="1" applyFont="1" applyFill="1" applyBorder="1" applyAlignment="1" applyProtection="1">
      <alignment horizontal="right" vertical="center"/>
      <protection locked="0"/>
    </xf>
    <xf numFmtId="0" fontId="10" fillId="3" borderId="25" xfId="0" applyFont="1" applyFill="1" applyBorder="1" applyAlignment="1" applyProtection="1">
      <alignment horizontal="right" vertical="center"/>
      <protection locked="0"/>
    </xf>
    <xf numFmtId="0" fontId="10" fillId="3" borderId="0" xfId="0" quotePrefix="1" applyFont="1" applyFill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8" borderId="25" xfId="0" applyFont="1" applyFill="1" applyBorder="1" applyAlignment="1" applyProtection="1">
      <alignment vertical="center"/>
      <protection locked="0"/>
    </xf>
    <xf numFmtId="14" fontId="6" fillId="3" borderId="0" xfId="0" applyNumberFormat="1" applyFont="1" applyFill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vertical="center"/>
      <protection locked="0"/>
    </xf>
    <xf numFmtId="0" fontId="12" fillId="6" borderId="25" xfId="0" applyFont="1" applyFill="1" applyBorder="1" applyAlignment="1" applyProtection="1">
      <alignment vertical="center"/>
      <protection locked="0"/>
    </xf>
    <xf numFmtId="0" fontId="14" fillId="8" borderId="25" xfId="0" applyFont="1" applyFill="1" applyBorder="1" applyAlignment="1" applyProtection="1">
      <alignment vertical="center"/>
      <protection locked="0"/>
    </xf>
    <xf numFmtId="0" fontId="14" fillId="6" borderId="25" xfId="0" applyFont="1" applyFill="1" applyBorder="1" applyAlignment="1" applyProtection="1">
      <alignment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left" vertical="center" wrapText="1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7" xfId="0" applyFont="1" applyFill="1" applyBorder="1" applyAlignment="1" applyProtection="1">
      <alignment horizontal="left" vertical="center" wrapText="1"/>
      <protection locked="0"/>
    </xf>
    <xf numFmtId="0" fontId="11" fillId="5" borderId="12" xfId="0" applyFont="1" applyFill="1" applyBorder="1" applyAlignment="1" applyProtection="1">
      <alignment horizontal="left" vertical="center" wrapText="1"/>
      <protection locked="0"/>
    </xf>
    <xf numFmtId="0" fontId="11" fillId="5" borderId="8" xfId="0" applyFont="1" applyFill="1" applyBorder="1" applyAlignment="1" applyProtection="1">
      <alignment horizontal="left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/>
      <protection locked="0"/>
    </xf>
    <xf numFmtId="0" fontId="12" fillId="8" borderId="27" xfId="0" applyFont="1" applyFill="1" applyBorder="1" applyAlignment="1" applyProtection="1">
      <alignment horizontal="center" vertical="center"/>
      <protection locked="0"/>
    </xf>
    <xf numFmtId="0" fontId="12" fillId="8" borderId="28" xfId="0" applyFont="1" applyFill="1" applyBorder="1" applyAlignment="1" applyProtection="1">
      <alignment horizontal="center" vertical="center"/>
      <protection locked="0"/>
    </xf>
    <xf numFmtId="0" fontId="12" fillId="8" borderId="29" xfId="0" applyFont="1" applyFill="1" applyBorder="1" applyAlignment="1" applyProtection="1">
      <alignment horizontal="center" vertical="center"/>
      <protection locked="0"/>
    </xf>
    <xf numFmtId="0" fontId="12" fillId="8" borderId="30" xfId="0" applyFont="1" applyFill="1" applyBorder="1" applyAlignment="1" applyProtection="1">
      <alignment horizontal="center" vertical="center"/>
      <protection locked="0"/>
    </xf>
    <xf numFmtId="0" fontId="12" fillId="8" borderId="31" xfId="0" applyFont="1" applyFill="1" applyBorder="1" applyAlignment="1" applyProtection="1">
      <alignment horizontal="center" vertical="center"/>
      <protection locked="0"/>
    </xf>
    <xf numFmtId="0" fontId="12" fillId="8" borderId="25" xfId="0" applyFont="1" applyFill="1" applyBorder="1" applyAlignment="1" applyProtection="1">
      <alignment horizontal="center" vertical="center"/>
      <protection locked="0"/>
    </xf>
    <xf numFmtId="0" fontId="12" fillId="6" borderId="25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/>
    </xf>
    <xf numFmtId="0" fontId="11" fillId="5" borderId="6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0" xfId="0" applyFont="1" applyFill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1" fillId="5" borderId="7" xfId="0" applyFont="1" applyFill="1" applyBorder="1" applyAlignment="1">
      <alignment horizontal="left" vertical="top"/>
    </xf>
    <xf numFmtId="0" fontId="11" fillId="5" borderId="12" xfId="0" applyFont="1" applyFill="1" applyBorder="1" applyAlignment="1">
      <alignment horizontal="left" vertical="top"/>
    </xf>
    <xf numFmtId="0" fontId="11" fillId="5" borderId="8" xfId="0" applyFont="1" applyFill="1" applyBorder="1" applyAlignment="1">
      <alignment horizontal="left" vertical="top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21" fillId="3" borderId="2" xfId="0" applyFont="1" applyFill="1" applyBorder="1" applyAlignment="1" applyProtection="1">
      <alignment horizontal="left" vertical="center" wrapText="1"/>
      <protection locked="0"/>
    </xf>
    <xf numFmtId="0" fontId="21" fillId="3" borderId="3" xfId="0" applyFont="1" applyFill="1" applyBorder="1" applyAlignment="1" applyProtection="1">
      <alignment horizontal="left" vertical="center" wrapText="1"/>
      <protection locked="0"/>
    </xf>
    <xf numFmtId="0" fontId="21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right" vertical="center" wrapText="1"/>
      <protection locked="0"/>
    </xf>
    <xf numFmtId="0" fontId="6" fillId="3" borderId="4" xfId="0" applyFont="1" applyFill="1" applyBorder="1" applyAlignment="1" applyProtection="1">
      <alignment horizontal="right" vertical="center" wrapText="1"/>
      <protection locked="0"/>
    </xf>
    <xf numFmtId="0" fontId="5" fillId="3" borderId="24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7" fillId="10" borderId="1" xfId="0" applyFont="1" applyFill="1" applyBorder="1" applyAlignment="1" applyProtection="1">
      <alignment horizontal="left" vertical="center" wrapText="1"/>
      <protection locked="0"/>
    </xf>
    <xf numFmtId="0" fontId="17" fillId="10" borderId="1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4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15" fontId="19" fillId="5" borderId="1" xfId="0" applyNumberFormat="1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10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5" borderId="2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>
      <alignment horizontal="center"/>
    </xf>
    <xf numFmtId="4" fontId="11" fillId="5" borderId="4" xfId="0" applyNumberFormat="1" applyFont="1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4" fontId="0" fillId="5" borderId="4" xfId="0" applyNumberFormat="1" applyFill="1" applyBorder="1" applyAlignment="1">
      <alignment horizontal="center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4" xfId="0" applyFon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1" fillId="5" borderId="5" xfId="0" applyFont="1" applyFill="1" applyBorder="1" applyAlignment="1" applyProtection="1">
      <alignment horizontal="left" vertical="top" wrapText="1"/>
      <protection locked="0"/>
    </xf>
    <xf numFmtId="0" fontId="6" fillId="5" borderId="9" xfId="0" applyFont="1" applyFill="1" applyBorder="1" applyAlignment="1" applyProtection="1">
      <alignment horizontal="left" vertical="top" wrapText="1"/>
      <protection locked="0"/>
    </xf>
    <xf numFmtId="0" fontId="6" fillId="5" borderId="6" xfId="0" applyFont="1" applyFill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2" xfId="0" applyNumberFormat="1" applyFont="1" applyFill="1" applyBorder="1" applyAlignment="1" applyProtection="1">
      <alignment horizontal="right" vertical="center"/>
      <protection locked="0"/>
    </xf>
    <xf numFmtId="0" fontId="20" fillId="5" borderId="10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 vertical="center"/>
      <protection locked="0"/>
    </xf>
    <xf numFmtId="0" fontId="20" fillId="5" borderId="11" xfId="0" applyFont="1" applyFill="1" applyBorder="1" applyAlignment="1" applyProtection="1">
      <alignment horizontal="left" vertical="center"/>
      <protection locked="0"/>
    </xf>
    <xf numFmtId="0" fontId="5" fillId="5" borderId="10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  <xf numFmtId="0" fontId="5" fillId="5" borderId="11" xfId="0" applyFont="1" applyFill="1" applyBorder="1" applyAlignment="1">
      <alignment horizontal="left"/>
    </xf>
    <xf numFmtId="0" fontId="20" fillId="5" borderId="7" xfId="0" applyFont="1" applyFill="1" applyBorder="1" applyAlignment="1" applyProtection="1">
      <alignment horizontal="left" vertical="center"/>
      <protection locked="0"/>
    </xf>
    <xf numFmtId="0" fontId="20" fillId="5" borderId="12" xfId="0" applyFont="1" applyFill="1" applyBorder="1" applyAlignment="1" applyProtection="1">
      <alignment horizontal="left" vertical="center"/>
      <protection locked="0"/>
    </xf>
    <xf numFmtId="0" fontId="20" fillId="5" borderId="8" xfId="0" applyFont="1" applyFill="1" applyBorder="1" applyAlignment="1" applyProtection="1">
      <alignment horizontal="left" vertical="center"/>
      <protection locked="0"/>
    </xf>
    <xf numFmtId="0" fontId="19" fillId="5" borderId="1" xfId="0" applyFont="1" applyFill="1" applyBorder="1" applyAlignment="1">
      <alignment horizontal="center"/>
    </xf>
  </cellXfs>
  <cellStyles count="25">
    <cellStyle name="Millares 12" xfId="24" xr:uid="{00000000-0005-0000-0000-000000000000}"/>
    <cellStyle name="Millares 2" xfId="18" xr:uid="{00000000-0005-0000-0000-000001000000}"/>
    <cellStyle name="Millares 2 3" xfId="15" xr:uid="{00000000-0005-0000-0000-000002000000}"/>
    <cellStyle name="Millares 3" xfId="21" xr:uid="{00000000-0005-0000-0000-000003000000}"/>
    <cellStyle name="Millares 4" xfId="17" xr:uid="{00000000-0005-0000-0000-000004000000}"/>
    <cellStyle name="Millares 5" xfId="10" xr:uid="{00000000-0005-0000-0000-000005000000}"/>
    <cellStyle name="Millares 6 2" xfId="12" xr:uid="{00000000-0005-0000-0000-000006000000}"/>
    <cellStyle name="Moneda 2" xfId="16" xr:uid="{00000000-0005-0000-0000-000007000000}"/>
    <cellStyle name="Normal" xfId="0" builtinId="0"/>
    <cellStyle name="Normal 10 2 3" xfId="2" xr:uid="{00000000-0005-0000-0000-000009000000}"/>
    <cellStyle name="Normal 11" xfId="4" xr:uid="{00000000-0005-0000-0000-00000A000000}"/>
    <cellStyle name="Normal 15" xfId="14" xr:uid="{00000000-0005-0000-0000-00000B000000}"/>
    <cellStyle name="Normal 15 2" xfId="23" xr:uid="{00000000-0005-0000-0000-00000C000000}"/>
    <cellStyle name="Normal 16" xfId="7" xr:uid="{00000000-0005-0000-0000-00000D000000}"/>
    <cellStyle name="Normal 2" xfId="1" xr:uid="{00000000-0005-0000-0000-00000E000000}"/>
    <cellStyle name="Normal 2 2" xfId="6" xr:uid="{00000000-0005-0000-0000-00000F000000}"/>
    <cellStyle name="Normal 2 2 2" xfId="13" xr:uid="{00000000-0005-0000-0000-000010000000}"/>
    <cellStyle name="Normal 2 2 3" xfId="9" xr:uid="{00000000-0005-0000-0000-000011000000}"/>
    <cellStyle name="Normal 3" xfId="3" xr:uid="{00000000-0005-0000-0000-000012000000}"/>
    <cellStyle name="Normal 3 2" xfId="19" xr:uid="{00000000-0005-0000-0000-000013000000}"/>
    <cellStyle name="Normal 3 2 2" xfId="5" xr:uid="{00000000-0005-0000-0000-000014000000}"/>
    <cellStyle name="Normal 4" xfId="20" xr:uid="{00000000-0005-0000-0000-000015000000}"/>
    <cellStyle name="Normal 6" xfId="8" xr:uid="{00000000-0005-0000-0000-000016000000}"/>
    <cellStyle name="Porcentaje 2" xfId="22" xr:uid="{00000000-0005-0000-0000-000017000000}"/>
    <cellStyle name="Porcentaje 4 2" xfId="11" xr:uid="{00000000-0005-0000-0000-000018000000}"/>
  </cellStyles>
  <dxfs count="1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0000FF"/>
      <color rgb="FF9F9F9F"/>
      <color rgb="FFA7A7A7"/>
      <color rgb="FFB6B6B6"/>
      <color rgb="FFE1FFE1"/>
      <color rgb="FFCDFFCD"/>
      <color rgb="FFBDFFBD"/>
      <color rgb="FF9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501989</xdr:colOff>
      <xdr:row>0</xdr:row>
      <xdr:rowOff>173182</xdr:rowOff>
    </xdr:from>
    <xdr:to>
      <xdr:col>14</xdr:col>
      <xdr:colOff>103824</xdr:colOff>
      <xdr:row>3</xdr:row>
      <xdr:rowOff>37383</xdr:rowOff>
    </xdr:to>
    <xdr:pic>
      <xdr:nvPicPr>
        <xdr:cNvPr id="4" name="25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8625" y="173182"/>
          <a:ext cx="1619403" cy="427042"/>
        </a:xfrm>
        <a:prstGeom prst="rect">
          <a:avLst/>
        </a:prstGeom>
      </xdr:spPr>
    </xdr:pic>
    <xdr:clientData/>
  </xdr:twoCellAnchor>
  <xdr:twoCellAnchor editAs="oneCell">
    <xdr:from>
      <xdr:col>1</xdr:col>
      <xdr:colOff>147205</xdr:colOff>
      <xdr:row>0</xdr:row>
      <xdr:rowOff>0</xdr:rowOff>
    </xdr:from>
    <xdr:to>
      <xdr:col>4</xdr:col>
      <xdr:colOff>199159</xdr:colOff>
      <xdr:row>3</xdr:row>
      <xdr:rowOff>157391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402B1-33AD-416A-ABE9-BB06DEB7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910" y="0"/>
          <a:ext cx="2623704" cy="720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sistenteup0/Desktop/BECHER_2017/0.%20METODOLOGIAS_EDUCACION/3.%20FICHA%20ESTANDAR/F_Estandar_18.05.17.xlsm" TargetMode="External"/><Relationship Id="rId1" Type="http://schemas.openxmlformats.org/officeDocument/2006/relationships/externalLinkPath" Target="/Users/asistenteup0/Desktop/BECHER_2017/0.%20METODOLOGIAS_EDUCACION/3.%20FICHA%20ESTANDAR/F_Estandar_18.05.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gallo/Desktop/ficha_tecnica_estandar_educacion_v1%20(1).xlsm" TargetMode="External"/><Relationship Id="rId1" Type="http://schemas.openxmlformats.org/officeDocument/2006/relationships/externalLinkPath" Target="/Users/mgallo/Desktop/ficha_tecnica_estandar_educacion_v1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ICHA_ESTANDAR"/>
      <sheetName val="OFERTA IEI"/>
      <sheetName val="Prop_ambientes"/>
      <sheetName val="ALTERNO"/>
      <sheetName val="O-D"/>
      <sheetName val="Anexo 1_Diag"/>
      <sheetName val="Anexo 2_O-D"/>
      <sheetName val="Base_datos"/>
      <sheetName val="Anexo 3_Arq"/>
      <sheetName val="Anexo 4_Ppto"/>
      <sheetName val="Anexo 5_Cronog"/>
      <sheetName val="Anexo 6_Arreglos"/>
      <sheetName val="Anexo 7_Otros Doc"/>
      <sheetName val="D1"/>
      <sheetName val="Hoja2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Zona</v>
          </cell>
        </row>
        <row r="3">
          <cell r="C3" t="str">
            <v>Inicial</v>
          </cell>
        </row>
        <row r="4">
          <cell r="C4" t="str">
            <v>Primaria</v>
          </cell>
        </row>
        <row r="5">
          <cell r="C5" t="str">
            <v>Secundaria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1"/>
      <sheetName val="Base_datos"/>
      <sheetName val="Hoja1"/>
      <sheetName val="Hoja2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6"/>
  <sheetViews>
    <sheetView tabSelected="1" topLeftCell="A32" zoomScale="110" zoomScaleNormal="110" workbookViewId="0">
      <selection activeCell="K51" sqref="K51"/>
    </sheetView>
  </sheetViews>
  <sheetFormatPr baseColWidth="10" defaultRowHeight="13.2" outlineLevelRow="1" x14ac:dyDescent="0.25"/>
  <cols>
    <col min="1" max="1" width="5" style="42" customWidth="1"/>
    <col min="2" max="2" width="13.109375" customWidth="1"/>
    <col min="3" max="3" width="13.6640625" customWidth="1"/>
    <col min="4" max="5" width="11.6640625" bestFit="1" customWidth="1"/>
    <col min="6" max="6" width="13.6640625" bestFit="1" customWidth="1"/>
    <col min="8" max="8" width="13.33203125" customWidth="1"/>
    <col min="10" max="10" width="14.44140625" customWidth="1"/>
    <col min="12" max="12" width="10.88671875" customWidth="1"/>
    <col min="13" max="13" width="10.44140625" customWidth="1"/>
    <col min="14" max="14" width="9" customWidth="1"/>
    <col min="15" max="15" width="9.5546875" customWidth="1"/>
    <col min="16" max="16" width="6.109375" customWidth="1"/>
  </cols>
  <sheetData>
    <row r="1" spans="2:16" ht="18" customHeight="1" x14ac:dyDescent="0.25">
      <c r="B1" s="195" t="s">
        <v>263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7"/>
    </row>
    <row r="2" spans="2:16" ht="18" customHeight="1" x14ac:dyDescent="0.25">
      <c r="B2" s="198" t="s">
        <v>264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200"/>
    </row>
    <row r="3" spans="2:16" ht="9" customHeight="1" x14ac:dyDescent="0.25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7"/>
    </row>
    <row r="4" spans="2:16" ht="15.75" customHeight="1" x14ac:dyDescent="0.25">
      <c r="B4" s="210" t="s">
        <v>341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</row>
    <row r="5" spans="2:16" ht="12.75" customHeight="1" x14ac:dyDescent="0.25">
      <c r="B5" s="198" t="s">
        <v>348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2:16" ht="12.75" customHeight="1" x14ac:dyDescent="0.25"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16" ht="19.5" customHeight="1" x14ac:dyDescent="0.25">
      <c r="B7" s="202" t="s">
        <v>265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</row>
    <row r="8" spans="2:16" outlineLevel="1" x14ac:dyDescent="0.25">
      <c r="B8" s="44" t="s">
        <v>266</v>
      </c>
      <c r="C8" s="13"/>
      <c r="D8" s="13"/>
      <c r="E8" s="14"/>
      <c r="F8" s="14"/>
      <c r="G8" s="14"/>
      <c r="H8" s="14"/>
      <c r="I8" s="15"/>
      <c r="J8" s="16"/>
      <c r="K8" s="18"/>
      <c r="L8" s="16"/>
      <c r="M8" s="56"/>
      <c r="N8" s="14"/>
      <c r="O8" s="42"/>
      <c r="P8" s="46"/>
    </row>
    <row r="9" spans="2:16" outlineLevel="1" x14ac:dyDescent="0.25">
      <c r="B9" s="201" t="s">
        <v>273</v>
      </c>
      <c r="C9" s="201"/>
      <c r="D9" s="201"/>
      <c r="E9" s="201"/>
      <c r="F9" s="201"/>
      <c r="G9" s="204" t="s">
        <v>105</v>
      </c>
      <c r="H9" s="204"/>
      <c r="I9" s="204"/>
      <c r="J9" s="204"/>
      <c r="K9" s="204"/>
      <c r="L9" s="204" t="s">
        <v>108</v>
      </c>
      <c r="M9" s="204"/>
      <c r="N9" s="204"/>
      <c r="O9" s="204"/>
      <c r="P9" s="207"/>
    </row>
    <row r="10" spans="2:16" outlineLevel="1" x14ac:dyDescent="0.25">
      <c r="B10" s="208"/>
      <c r="C10" s="208"/>
      <c r="D10" s="208"/>
      <c r="E10" s="208"/>
      <c r="F10" s="208"/>
      <c r="G10" s="209"/>
      <c r="H10" s="209"/>
      <c r="I10" s="209"/>
      <c r="J10" s="209"/>
      <c r="K10" s="209"/>
      <c r="L10" s="209"/>
      <c r="M10" s="209"/>
      <c r="N10" s="209"/>
      <c r="O10" s="209"/>
      <c r="P10" s="209"/>
    </row>
    <row r="11" spans="2:16" outlineLevel="1" x14ac:dyDescent="0.25">
      <c r="B11" s="44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76"/>
    </row>
    <row r="12" spans="2:16" outlineLevel="1" x14ac:dyDescent="0.25">
      <c r="B12" s="44" t="s">
        <v>272</v>
      </c>
      <c r="C12" s="13"/>
      <c r="D12" s="13"/>
      <c r="E12" s="14"/>
      <c r="F12" s="14"/>
      <c r="G12" s="14"/>
      <c r="H12" s="14"/>
      <c r="I12" s="15"/>
      <c r="J12" s="16"/>
      <c r="K12" s="18"/>
      <c r="L12" s="16"/>
      <c r="M12" s="26"/>
      <c r="N12" s="41"/>
      <c r="O12" s="42"/>
      <c r="P12" s="46"/>
    </row>
    <row r="13" spans="2:16" outlineLevel="1" x14ac:dyDescent="0.25">
      <c r="B13" s="201" t="s">
        <v>267</v>
      </c>
      <c r="C13" s="201"/>
      <c r="D13" s="201"/>
      <c r="E13" s="203" t="s">
        <v>268</v>
      </c>
      <c r="F13" s="204"/>
      <c r="G13" s="204"/>
      <c r="H13" s="204"/>
      <c r="I13" s="201" t="s">
        <v>269</v>
      </c>
      <c r="J13" s="201"/>
      <c r="K13" s="201"/>
      <c r="L13" s="201"/>
      <c r="M13" s="201" t="s">
        <v>325</v>
      </c>
      <c r="N13" s="201"/>
      <c r="O13" s="201"/>
      <c r="P13" s="201"/>
    </row>
    <row r="14" spans="2:16" outlineLevel="1" x14ac:dyDescent="0.25">
      <c r="B14" s="205"/>
      <c r="C14" s="206"/>
      <c r="D14" s="206"/>
      <c r="E14" s="205"/>
      <c r="F14" s="206"/>
      <c r="G14" s="206"/>
      <c r="H14" s="206"/>
      <c r="I14" s="205"/>
      <c r="J14" s="206"/>
      <c r="K14" s="206"/>
      <c r="L14" s="206"/>
      <c r="M14" s="213"/>
      <c r="N14" s="214"/>
      <c r="O14" s="214"/>
      <c r="P14" s="214"/>
    </row>
    <row r="15" spans="2:16" outlineLevel="1" x14ac:dyDescent="0.25">
      <c r="B15" s="44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76"/>
    </row>
    <row r="16" spans="2:16" outlineLevel="1" x14ac:dyDescent="0.25">
      <c r="B16" s="44" t="s">
        <v>291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76"/>
    </row>
    <row r="17" spans="2:16" outlineLevel="1" x14ac:dyDescent="0.25">
      <c r="B17" s="176" t="s">
        <v>281</v>
      </c>
      <c r="C17" s="175"/>
      <c r="D17" s="54"/>
      <c r="F17" s="17"/>
      <c r="G17" s="175" t="s">
        <v>292</v>
      </c>
      <c r="H17" s="175"/>
      <c r="I17" s="54"/>
      <c r="J17" s="17"/>
      <c r="K17" s="175" t="s">
        <v>293</v>
      </c>
      <c r="L17" s="175"/>
      <c r="M17" s="54"/>
      <c r="N17" s="17"/>
      <c r="O17" s="17"/>
      <c r="P17" s="76"/>
    </row>
    <row r="18" spans="2:16" outlineLevel="1" x14ac:dyDescent="0.25">
      <c r="B18" s="4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76"/>
    </row>
    <row r="19" spans="2:16" outlineLevel="1" x14ac:dyDescent="0.25">
      <c r="B19" s="44" t="s">
        <v>340</v>
      </c>
      <c r="C19" s="20"/>
      <c r="D19" s="13"/>
      <c r="E19" s="19"/>
      <c r="F19" s="19"/>
      <c r="G19" s="19"/>
      <c r="H19" s="19"/>
      <c r="I19" s="19"/>
      <c r="J19" s="19"/>
      <c r="K19" s="22"/>
      <c r="L19" s="19"/>
      <c r="M19" s="43"/>
      <c r="N19" s="43"/>
      <c r="O19" s="42"/>
      <c r="P19" s="46"/>
    </row>
    <row r="20" spans="2:16" outlineLevel="1" x14ac:dyDescent="0.25">
      <c r="B20" s="47" t="s">
        <v>284</v>
      </c>
      <c r="C20" s="23"/>
      <c r="D20" s="23"/>
      <c r="E20" s="133"/>
      <c r="F20" s="134"/>
      <c r="G20" s="134"/>
      <c r="H20" s="134"/>
      <c r="I20" s="134"/>
      <c r="J20" s="134"/>
      <c r="K20" s="134"/>
      <c r="L20" s="134"/>
      <c r="M20" s="134"/>
      <c r="N20" s="134"/>
      <c r="O20" s="42"/>
      <c r="P20" s="46"/>
    </row>
    <row r="21" spans="2:16" outlineLevel="1" x14ac:dyDescent="0.25">
      <c r="B21" s="47" t="s">
        <v>270</v>
      </c>
      <c r="C21" s="23"/>
      <c r="D21" s="23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42"/>
      <c r="P21" s="46"/>
    </row>
    <row r="22" spans="2:16" outlineLevel="1" x14ac:dyDescent="0.25">
      <c r="B22" s="47" t="s">
        <v>1</v>
      </c>
      <c r="C22" s="23"/>
      <c r="D22" s="23"/>
      <c r="E22" s="135"/>
      <c r="F22" s="136"/>
      <c r="G22" s="136"/>
      <c r="H22" s="136"/>
      <c r="I22" s="136"/>
      <c r="J22" s="136"/>
      <c r="K22" s="136"/>
      <c r="L22" s="136"/>
      <c r="M22" s="136"/>
      <c r="N22" s="136"/>
      <c r="O22" s="42"/>
      <c r="P22" s="46"/>
    </row>
    <row r="23" spans="2:16" outlineLevel="1" x14ac:dyDescent="0.25">
      <c r="B23" s="47" t="s">
        <v>271</v>
      </c>
      <c r="C23" s="23"/>
      <c r="D23" s="23"/>
      <c r="E23" s="135"/>
      <c r="F23" s="136"/>
      <c r="G23" s="136"/>
      <c r="H23" s="136"/>
      <c r="I23" s="136"/>
      <c r="J23" s="136"/>
      <c r="K23" s="136"/>
      <c r="L23" s="136"/>
      <c r="M23" s="136"/>
      <c r="N23" s="136"/>
      <c r="O23" s="42"/>
      <c r="P23" s="46"/>
    </row>
    <row r="24" spans="2:16" outlineLevel="1" x14ac:dyDescent="0.25">
      <c r="B24" s="47" t="s">
        <v>259</v>
      </c>
      <c r="C24" s="23"/>
      <c r="D24" s="24"/>
      <c r="E24" s="108" t="s">
        <v>261</v>
      </c>
      <c r="F24" s="133"/>
      <c r="G24" s="134"/>
      <c r="H24" s="109" t="s">
        <v>260</v>
      </c>
      <c r="I24" s="133"/>
      <c r="J24" s="134"/>
      <c r="K24" s="109" t="s">
        <v>143</v>
      </c>
      <c r="L24" s="155"/>
      <c r="M24" s="156"/>
      <c r="N24" s="156"/>
      <c r="O24" s="42"/>
      <c r="P24" s="46"/>
    </row>
    <row r="25" spans="2:16" outlineLevel="1" x14ac:dyDescent="0.25">
      <c r="B25" s="47"/>
      <c r="C25" s="23"/>
      <c r="D25" s="24"/>
      <c r="E25" s="110"/>
      <c r="F25" s="23"/>
      <c r="G25" s="23"/>
      <c r="H25" s="111"/>
      <c r="I25" s="23"/>
      <c r="J25" s="23"/>
      <c r="K25" s="111"/>
      <c r="L25" s="112"/>
      <c r="M25" s="112"/>
      <c r="N25" s="112"/>
      <c r="O25" s="42"/>
      <c r="P25" s="46"/>
    </row>
    <row r="26" spans="2:16" outlineLevel="1" x14ac:dyDescent="0.25">
      <c r="B26" s="44" t="s">
        <v>353</v>
      </c>
      <c r="C26" s="23"/>
      <c r="D26" s="24"/>
      <c r="E26" s="110"/>
      <c r="F26" s="23"/>
      <c r="G26" s="23"/>
      <c r="H26" s="111"/>
      <c r="I26" s="23"/>
      <c r="J26" s="23"/>
      <c r="K26" s="111"/>
      <c r="L26" s="112"/>
      <c r="M26" s="112"/>
      <c r="N26" s="112"/>
      <c r="O26" s="42"/>
      <c r="P26" s="46"/>
    </row>
    <row r="27" spans="2:16" outlineLevel="1" x14ac:dyDescent="0.25">
      <c r="B27" s="47" t="s">
        <v>351</v>
      </c>
      <c r="C27" s="23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1"/>
      <c r="O27" s="42"/>
      <c r="P27" s="46"/>
    </row>
    <row r="28" spans="2:16" outlineLevel="1" x14ac:dyDescent="0.25">
      <c r="B28" s="47"/>
      <c r="C28" s="23"/>
      <c r="D28" s="152"/>
      <c r="E28" s="153"/>
      <c r="F28" s="153"/>
      <c r="G28" s="153"/>
      <c r="H28" s="153"/>
      <c r="I28" s="153"/>
      <c r="J28" s="153"/>
      <c r="K28" s="153"/>
      <c r="L28" s="153"/>
      <c r="M28" s="153"/>
      <c r="N28" s="154"/>
      <c r="O28" s="42"/>
      <c r="P28" s="46"/>
    </row>
    <row r="29" spans="2:16" outlineLevel="1" x14ac:dyDescent="0.25">
      <c r="B29" s="47" t="s">
        <v>367</v>
      </c>
      <c r="C29" s="23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1"/>
      <c r="O29" s="42"/>
      <c r="P29" s="46"/>
    </row>
    <row r="30" spans="2:16" outlineLevel="1" x14ac:dyDescent="0.25">
      <c r="B30" s="47"/>
      <c r="C30" s="23"/>
      <c r="D30" s="152"/>
      <c r="E30" s="153"/>
      <c r="F30" s="153"/>
      <c r="G30" s="153"/>
      <c r="H30" s="153"/>
      <c r="I30" s="153"/>
      <c r="J30" s="153"/>
      <c r="K30" s="153"/>
      <c r="L30" s="153"/>
      <c r="M30" s="153"/>
      <c r="N30" s="154"/>
      <c r="O30" s="42"/>
      <c r="P30" s="46"/>
    </row>
    <row r="31" spans="2:16" outlineLevel="1" x14ac:dyDescent="0.25">
      <c r="B31" s="47" t="s">
        <v>352</v>
      </c>
      <c r="C31" s="23"/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42"/>
      <c r="P31" s="46"/>
    </row>
    <row r="32" spans="2:16" outlineLevel="1" x14ac:dyDescent="0.25">
      <c r="B32" s="47"/>
      <c r="C32" s="23"/>
      <c r="D32" s="152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42"/>
      <c r="P32" s="46"/>
    </row>
    <row r="33" spans="2:16" outlineLevel="1" x14ac:dyDescent="0.25">
      <c r="B33" s="47"/>
      <c r="C33" s="23"/>
      <c r="D33" s="24"/>
      <c r="E33" s="110"/>
      <c r="F33" s="23"/>
      <c r="G33" s="23"/>
      <c r="H33" s="111"/>
      <c r="I33" s="23"/>
      <c r="J33" s="23"/>
      <c r="K33" s="111"/>
      <c r="L33" s="112"/>
      <c r="M33" s="112"/>
      <c r="N33" s="112"/>
      <c r="O33" s="42"/>
      <c r="P33" s="46"/>
    </row>
    <row r="34" spans="2:16" outlineLevel="1" x14ac:dyDescent="0.25">
      <c r="B34" s="44" t="s">
        <v>354</v>
      </c>
      <c r="C34" s="23"/>
      <c r="D34" s="24"/>
      <c r="E34" s="110"/>
      <c r="F34" s="23"/>
      <c r="G34" s="23"/>
      <c r="H34" s="111"/>
      <c r="I34" s="23"/>
      <c r="J34" s="23"/>
      <c r="K34" s="111"/>
      <c r="L34" s="112"/>
      <c r="M34" s="112"/>
      <c r="N34" s="112"/>
      <c r="O34" s="42"/>
      <c r="P34" s="46"/>
    </row>
    <row r="35" spans="2:16" outlineLevel="1" x14ac:dyDescent="0.25">
      <c r="B35" s="140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2"/>
    </row>
    <row r="36" spans="2:16" outlineLevel="1" x14ac:dyDescent="0.25">
      <c r="B36" s="143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5"/>
    </row>
    <row r="37" spans="2:16" outlineLevel="1" x14ac:dyDescent="0.25">
      <c r="B37" s="146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8"/>
    </row>
    <row r="38" spans="2:16" outlineLevel="1" x14ac:dyDescent="0.25">
      <c r="B38" s="47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6"/>
    </row>
    <row r="39" spans="2:16" outlineLevel="1" x14ac:dyDescent="0.25">
      <c r="B39" s="157" t="s">
        <v>355</v>
      </c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9"/>
    </row>
    <row r="40" spans="2:16" ht="12.75" customHeight="1" outlineLevel="1" x14ac:dyDescent="0.25">
      <c r="B40" s="140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2"/>
    </row>
    <row r="41" spans="2:16" outlineLevel="1" x14ac:dyDescent="0.25">
      <c r="B41" s="143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5"/>
    </row>
    <row r="42" spans="2:16" outlineLevel="1" x14ac:dyDescent="0.25">
      <c r="B42" s="143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5"/>
    </row>
    <row r="43" spans="2:16" outlineLevel="1" x14ac:dyDescent="0.25">
      <c r="B43" s="143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5" customHeight="1" outlineLevel="1" x14ac:dyDescent="0.2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outlineLevel="1" x14ac:dyDescent="0.25">
      <c r="B45" s="143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9.5" customHeight="1" outlineLevel="1" x14ac:dyDescent="0.25">
      <c r="B46" s="143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2:16" outlineLevel="1" x14ac:dyDescent="0.2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outlineLevel="1" x14ac:dyDescent="0.25">
      <c r="B48" s="47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46"/>
    </row>
    <row r="49" spans="2:18" x14ac:dyDescent="0.25">
      <c r="B49" s="157" t="s">
        <v>356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8" outlineLevel="1" x14ac:dyDescent="0.25">
      <c r="B50" s="44"/>
      <c r="C50" s="20"/>
      <c r="D50" s="20"/>
      <c r="E50" s="20"/>
      <c r="F50" s="20"/>
      <c r="G50" s="20"/>
      <c r="H50" s="20"/>
      <c r="I50" s="20"/>
      <c r="J50" s="20"/>
      <c r="K50" s="25"/>
      <c r="L50" s="20"/>
      <c r="M50" s="20"/>
      <c r="N50" s="20"/>
      <c r="O50" s="42"/>
      <c r="P50" s="46"/>
    </row>
    <row r="51" spans="2:18" outlineLevel="1" x14ac:dyDescent="0.25">
      <c r="B51" s="137" t="s">
        <v>294</v>
      </c>
      <c r="C51" s="138"/>
      <c r="D51" s="139"/>
      <c r="E51" s="137" t="s">
        <v>295</v>
      </c>
      <c r="F51" s="138"/>
      <c r="G51" s="139"/>
      <c r="H51" s="160" t="s">
        <v>296</v>
      </c>
      <c r="I51" s="160"/>
      <c r="J51" s="20"/>
      <c r="K51" s="25"/>
      <c r="L51" s="20"/>
      <c r="M51" s="20"/>
      <c r="N51" s="20"/>
      <c r="O51" s="42"/>
      <c r="P51" s="46"/>
    </row>
    <row r="52" spans="2:18" outlineLevel="1" x14ac:dyDescent="0.25">
      <c r="B52" s="122"/>
      <c r="C52" s="123"/>
      <c r="D52" s="124"/>
      <c r="E52" s="122"/>
      <c r="F52" s="123"/>
      <c r="G52" s="124"/>
      <c r="H52" s="122"/>
      <c r="I52" s="124"/>
      <c r="J52" s="20"/>
      <c r="K52" s="25"/>
      <c r="L52" s="20"/>
      <c r="M52" s="20"/>
      <c r="N52" s="20"/>
      <c r="O52" s="42"/>
      <c r="P52" s="46"/>
    </row>
    <row r="53" spans="2:18" outlineLevel="1" x14ac:dyDescent="0.25">
      <c r="B53" s="122"/>
      <c r="C53" s="123"/>
      <c r="D53" s="124"/>
      <c r="E53" s="122"/>
      <c r="F53" s="123"/>
      <c r="G53" s="124"/>
      <c r="H53" s="122"/>
      <c r="I53" s="124"/>
      <c r="J53" s="20"/>
      <c r="K53" s="25"/>
      <c r="L53" s="20"/>
      <c r="M53" s="20"/>
      <c r="N53" s="20"/>
      <c r="O53" s="42"/>
      <c r="P53" s="46"/>
    </row>
    <row r="54" spans="2:18" outlineLevel="1" x14ac:dyDescent="0.25">
      <c r="B54" s="122"/>
      <c r="C54" s="123"/>
      <c r="D54" s="124"/>
      <c r="E54" s="122"/>
      <c r="F54" s="123"/>
      <c r="G54" s="124"/>
      <c r="H54" s="122"/>
      <c r="I54" s="124"/>
      <c r="J54" s="20"/>
      <c r="K54" s="25"/>
      <c r="L54" s="20"/>
      <c r="M54" s="20"/>
      <c r="N54" s="20"/>
      <c r="O54" s="42"/>
      <c r="P54" s="46"/>
    </row>
    <row r="55" spans="2:18" outlineLevel="1" x14ac:dyDescent="0.25">
      <c r="B55" s="122"/>
      <c r="C55" s="123"/>
      <c r="D55" s="124"/>
      <c r="E55" s="122"/>
      <c r="F55" s="123"/>
      <c r="G55" s="124"/>
      <c r="H55" s="122"/>
      <c r="I55" s="124"/>
      <c r="J55" s="20"/>
      <c r="K55" s="25"/>
      <c r="L55" s="20"/>
      <c r="M55" s="20"/>
      <c r="N55" s="20"/>
      <c r="O55" s="42"/>
      <c r="P55" s="46"/>
    </row>
    <row r="56" spans="2:18" outlineLevel="1" x14ac:dyDescent="0.25">
      <c r="B56" s="122"/>
      <c r="C56" s="123"/>
      <c r="D56" s="124"/>
      <c r="E56" s="122"/>
      <c r="F56" s="123"/>
      <c r="G56" s="124"/>
      <c r="H56" s="122"/>
      <c r="I56" s="124"/>
      <c r="J56" s="20"/>
      <c r="K56" s="25"/>
      <c r="L56" s="20"/>
      <c r="M56" s="20"/>
      <c r="N56" s="20"/>
      <c r="O56" s="42"/>
      <c r="P56" s="46"/>
    </row>
    <row r="57" spans="2:18" outlineLevel="1" x14ac:dyDescent="0.25">
      <c r="B57" s="48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6"/>
    </row>
    <row r="58" spans="2:18" outlineLevel="1" x14ac:dyDescent="0.25">
      <c r="B58" s="164" t="s">
        <v>357</v>
      </c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58"/>
      <c r="P58" s="159"/>
    </row>
    <row r="59" spans="2:18" ht="20.25" customHeight="1" outlineLevel="1" x14ac:dyDescent="0.25">
      <c r="B59" s="93" t="s">
        <v>312</v>
      </c>
      <c r="C59" s="163" t="s">
        <v>313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 t="s">
        <v>326</v>
      </c>
      <c r="N59" s="163"/>
      <c r="O59" s="48"/>
      <c r="P59" s="46"/>
      <c r="Q59" s="42"/>
      <c r="R59" s="42"/>
    </row>
    <row r="60" spans="2:18" ht="19.5" customHeight="1" outlineLevel="1" x14ac:dyDescent="0.25">
      <c r="B60" s="55" t="s">
        <v>314</v>
      </c>
      <c r="C60" s="227"/>
      <c r="D60" s="228"/>
      <c r="E60" s="228"/>
      <c r="F60" s="228"/>
      <c r="G60" s="228"/>
      <c r="H60" s="228"/>
      <c r="I60" s="228"/>
      <c r="J60" s="228"/>
      <c r="K60" s="228"/>
      <c r="L60" s="229"/>
      <c r="M60" s="223"/>
      <c r="N60" s="224"/>
      <c r="O60" s="42"/>
      <c r="P60" s="46"/>
      <c r="Q60" s="42"/>
      <c r="R60" s="42"/>
    </row>
    <row r="61" spans="2:18" ht="19.5" customHeight="1" outlineLevel="1" x14ac:dyDescent="0.25">
      <c r="B61" s="55" t="s">
        <v>315</v>
      </c>
      <c r="C61" s="227"/>
      <c r="D61" s="228"/>
      <c r="E61" s="228"/>
      <c r="F61" s="228"/>
      <c r="G61" s="228"/>
      <c r="H61" s="228"/>
      <c r="I61" s="228"/>
      <c r="J61" s="228"/>
      <c r="K61" s="228"/>
      <c r="L61" s="229"/>
      <c r="M61" s="223"/>
      <c r="N61" s="224"/>
      <c r="O61" s="42"/>
      <c r="P61" s="46"/>
      <c r="Q61" s="42"/>
      <c r="R61" s="42"/>
    </row>
    <row r="62" spans="2:18" ht="19.5" customHeight="1" outlineLevel="1" x14ac:dyDescent="0.25">
      <c r="B62" s="55" t="s">
        <v>316</v>
      </c>
      <c r="C62" s="227"/>
      <c r="D62" s="228"/>
      <c r="E62" s="228"/>
      <c r="F62" s="228"/>
      <c r="G62" s="228"/>
      <c r="H62" s="228"/>
      <c r="I62" s="228"/>
      <c r="J62" s="228"/>
      <c r="K62" s="228"/>
      <c r="L62" s="229"/>
      <c r="M62" s="223"/>
      <c r="N62" s="224"/>
      <c r="O62" s="42"/>
      <c r="P62" s="46"/>
      <c r="Q62" s="42"/>
      <c r="R62" s="42"/>
    </row>
    <row r="63" spans="2:18" ht="19.5" customHeight="1" outlineLevel="1" x14ac:dyDescent="0.25">
      <c r="B63" s="55" t="s">
        <v>317</v>
      </c>
      <c r="C63" s="230"/>
      <c r="D63" s="231"/>
      <c r="E63" s="231"/>
      <c r="F63" s="231"/>
      <c r="G63" s="231"/>
      <c r="H63" s="231"/>
      <c r="I63" s="231"/>
      <c r="J63" s="231"/>
      <c r="K63" s="231"/>
      <c r="L63" s="232"/>
      <c r="M63" s="225"/>
      <c r="N63" s="226"/>
      <c r="O63" s="42"/>
      <c r="P63" s="46"/>
      <c r="Q63" s="42"/>
      <c r="R63" s="42"/>
    </row>
    <row r="64" spans="2:18" outlineLevel="1" x14ac:dyDescent="0.25">
      <c r="B64" s="178" t="s">
        <v>318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80"/>
      <c r="M64" s="221">
        <f>SUM(M60:N63)</f>
        <v>0</v>
      </c>
      <c r="N64" s="222"/>
      <c r="O64" s="42"/>
      <c r="P64" s="46"/>
      <c r="Q64" s="42"/>
      <c r="R64" s="42"/>
    </row>
    <row r="65" spans="2:16" outlineLevel="1" x14ac:dyDescent="0.25">
      <c r="B65" s="77"/>
      <c r="C65" s="49"/>
      <c r="D65" s="49"/>
      <c r="E65" s="49"/>
      <c r="F65" s="49"/>
      <c r="G65" s="49"/>
      <c r="H65" s="49"/>
      <c r="I65" s="49"/>
      <c r="J65" s="49"/>
      <c r="K65" s="50"/>
      <c r="L65" s="49"/>
      <c r="M65" s="49"/>
      <c r="N65" s="49"/>
      <c r="O65" s="42"/>
      <c r="P65" s="46"/>
    </row>
    <row r="66" spans="2:16" outlineLevel="1" x14ac:dyDescent="0.25">
      <c r="B66" s="81"/>
      <c r="C66" s="49"/>
      <c r="D66" s="49"/>
      <c r="E66" s="49"/>
      <c r="F66" s="49"/>
      <c r="G66" s="49"/>
      <c r="H66" s="49"/>
      <c r="I66" s="49"/>
      <c r="J66" s="49"/>
      <c r="K66" s="50"/>
      <c r="L66" s="49"/>
      <c r="M66" s="49"/>
      <c r="N66" s="49"/>
      <c r="O66" s="42"/>
      <c r="P66" s="46"/>
    </row>
    <row r="67" spans="2:16" outlineLevel="1" x14ac:dyDescent="0.25">
      <c r="B67" s="181" t="s">
        <v>358</v>
      </c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</row>
    <row r="68" spans="2:16" outlineLevel="1" x14ac:dyDescent="0.25">
      <c r="B68" s="166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8"/>
    </row>
    <row r="69" spans="2:16" outlineLevel="1" x14ac:dyDescent="0.25">
      <c r="B69" s="169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1"/>
    </row>
    <row r="70" spans="2:16" outlineLevel="1" x14ac:dyDescent="0.25">
      <c r="B70" s="169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1"/>
    </row>
    <row r="71" spans="2:16" outlineLevel="1" x14ac:dyDescent="0.25"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1"/>
    </row>
    <row r="72" spans="2:16" outlineLevel="1" x14ac:dyDescent="0.25">
      <c r="B72" s="169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1"/>
    </row>
    <row r="73" spans="2:16" outlineLevel="1" x14ac:dyDescent="0.25">
      <c r="B73" s="169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1"/>
    </row>
    <row r="74" spans="2:16" ht="24" customHeight="1" outlineLevel="1" x14ac:dyDescent="0.25">
      <c r="B74" s="172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4"/>
    </row>
    <row r="75" spans="2:16" outlineLevel="1" x14ac:dyDescent="0.25">
      <c r="B75" s="81"/>
      <c r="C75" s="49"/>
      <c r="D75" s="49"/>
      <c r="E75" s="49"/>
      <c r="F75" s="49"/>
      <c r="G75" s="49"/>
      <c r="H75" s="49"/>
      <c r="I75" s="49"/>
      <c r="J75" s="49"/>
      <c r="K75" s="50"/>
      <c r="L75" s="49"/>
      <c r="M75" s="49"/>
      <c r="N75" s="49"/>
      <c r="O75" s="42"/>
      <c r="P75" s="46"/>
    </row>
    <row r="76" spans="2:16" outlineLevel="1" x14ac:dyDescent="0.25">
      <c r="B76" s="181" t="s">
        <v>359</v>
      </c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</row>
    <row r="77" spans="2:16" outlineLevel="1" x14ac:dyDescent="0.25">
      <c r="B77" s="166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8"/>
    </row>
    <row r="78" spans="2:16" outlineLevel="1" x14ac:dyDescent="0.25">
      <c r="B78" s="169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1"/>
    </row>
    <row r="79" spans="2:16" outlineLevel="1" x14ac:dyDescent="0.25">
      <c r="B79" s="169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1"/>
    </row>
    <row r="80" spans="2:16" outlineLevel="1" x14ac:dyDescent="0.25">
      <c r="B80" s="169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1"/>
    </row>
    <row r="81" spans="2:16" outlineLevel="1" x14ac:dyDescent="0.25"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1"/>
    </row>
    <row r="82" spans="2:16" outlineLevel="1" x14ac:dyDescent="0.25">
      <c r="B82" s="172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4"/>
    </row>
    <row r="83" spans="2:16" outlineLevel="1" x14ac:dyDescent="0.25">
      <c r="B83" s="83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89"/>
      <c r="P83" s="91"/>
    </row>
    <row r="84" spans="2:16" ht="24" customHeight="1" outlineLevel="1" x14ac:dyDescent="0.25">
      <c r="B84" s="161" t="s">
        <v>319</v>
      </c>
      <c r="C84" s="162"/>
      <c r="D84" s="162"/>
      <c r="E84" s="162"/>
      <c r="F84" s="162"/>
      <c r="H84" s="59" t="s">
        <v>318</v>
      </c>
      <c r="I84" s="113"/>
      <c r="J84" s="59" t="s">
        <v>320</v>
      </c>
      <c r="K84" s="113"/>
      <c r="L84" s="59" t="s">
        <v>321</v>
      </c>
      <c r="M84" s="113"/>
      <c r="O84" s="59"/>
      <c r="P84" s="60"/>
    </row>
    <row r="85" spans="2:16" ht="24" customHeight="1" outlineLevel="1" x14ac:dyDescent="0.25">
      <c r="B85" s="83"/>
      <c r="C85" s="59"/>
      <c r="D85" s="59"/>
      <c r="E85" s="59"/>
      <c r="F85" s="59"/>
      <c r="G85" s="59"/>
      <c r="H85" s="57" t="s">
        <v>365</v>
      </c>
      <c r="I85" s="113"/>
      <c r="J85" s="59"/>
      <c r="K85" s="113"/>
      <c r="L85" s="59"/>
      <c r="M85" s="113"/>
      <c r="N85" s="59"/>
      <c r="O85" s="59"/>
      <c r="P85" s="60"/>
    </row>
    <row r="86" spans="2:16" ht="24" customHeight="1" outlineLevel="1" x14ac:dyDescent="0.25">
      <c r="B86" s="83"/>
      <c r="C86" s="59"/>
      <c r="D86" s="59"/>
      <c r="E86" s="59"/>
      <c r="F86" s="59"/>
      <c r="G86" s="59"/>
      <c r="H86" s="57" t="s">
        <v>366</v>
      </c>
      <c r="I86" s="113"/>
      <c r="J86" s="59"/>
      <c r="K86" s="113"/>
      <c r="L86" s="59"/>
      <c r="M86" s="113"/>
      <c r="N86" s="59"/>
      <c r="O86" s="59"/>
      <c r="P86" s="60"/>
    </row>
    <row r="87" spans="2:16" ht="24" customHeight="1" outlineLevel="1" thickBot="1" x14ac:dyDescent="0.3">
      <c r="B87" s="192" t="s">
        <v>360</v>
      </c>
      <c r="C87" s="193"/>
      <c r="D87" s="193"/>
      <c r="E87" s="193"/>
      <c r="F87" s="193"/>
      <c r="G87" s="57"/>
      <c r="H87" s="53"/>
      <c r="I87" s="53"/>
      <c r="J87" s="53"/>
      <c r="K87" s="53"/>
      <c r="L87" s="53"/>
      <c r="M87" s="53"/>
      <c r="N87" s="53"/>
      <c r="O87" s="57"/>
      <c r="P87" s="58"/>
    </row>
    <row r="88" spans="2:16" ht="20.25" customHeight="1" outlineLevel="1" x14ac:dyDescent="0.25">
      <c r="B88" s="84" t="s">
        <v>368</v>
      </c>
      <c r="C88" s="61">
        <f>+D17</f>
        <v>0</v>
      </c>
      <c r="D88" s="61">
        <f>+C88+1</f>
        <v>1</v>
      </c>
      <c r="E88" s="61">
        <f>+D88+1</f>
        <v>2</v>
      </c>
      <c r="F88" s="62" t="s">
        <v>283</v>
      </c>
      <c r="G88" s="53"/>
      <c r="H88" s="53"/>
      <c r="I88" s="53"/>
      <c r="J88" s="53"/>
      <c r="K88" s="53"/>
      <c r="L88" s="53"/>
      <c r="M88" s="53"/>
      <c r="N88" s="53"/>
      <c r="O88" s="42"/>
      <c r="P88" s="46"/>
    </row>
    <row r="89" spans="2:16" ht="24" customHeight="1" outlineLevel="1" x14ac:dyDescent="0.25">
      <c r="B89" s="85" t="s">
        <v>278</v>
      </c>
      <c r="C89" s="65"/>
      <c r="D89" s="65"/>
      <c r="E89" s="65"/>
      <c r="F89" s="65">
        <f>+SUM(C89:E89)</f>
        <v>0</v>
      </c>
      <c r="G89" s="53"/>
      <c r="H89" s="53"/>
      <c r="I89" s="53"/>
      <c r="J89" s="53"/>
      <c r="K89" s="53"/>
      <c r="L89" s="53"/>
      <c r="M89" s="53"/>
      <c r="N89" s="53"/>
      <c r="O89" s="42"/>
      <c r="P89" s="46"/>
    </row>
    <row r="90" spans="2:16" ht="24" customHeight="1" outlineLevel="1" x14ac:dyDescent="0.25">
      <c r="B90" s="85" t="s">
        <v>223</v>
      </c>
      <c r="C90" s="65"/>
      <c r="D90" s="65"/>
      <c r="E90" s="65"/>
      <c r="F90" s="65">
        <f t="shared" ref="F90:F94" si="0">+SUM(C90:E90)</f>
        <v>0</v>
      </c>
      <c r="G90" s="53"/>
      <c r="H90" s="53"/>
      <c r="I90" s="53"/>
      <c r="J90" s="53"/>
      <c r="K90" s="53"/>
      <c r="L90" s="53"/>
      <c r="M90" s="53"/>
      <c r="N90" s="53"/>
      <c r="O90" s="42"/>
      <c r="P90" s="46"/>
    </row>
    <row r="91" spans="2:16" ht="24" customHeight="1" outlineLevel="1" x14ac:dyDescent="0.25">
      <c r="B91" s="85" t="s">
        <v>144</v>
      </c>
      <c r="C91" s="65"/>
      <c r="D91" s="65"/>
      <c r="E91" s="65"/>
      <c r="F91" s="65">
        <f t="shared" si="0"/>
        <v>0</v>
      </c>
      <c r="G91" s="53"/>
      <c r="H91" s="53"/>
      <c r="I91" s="53"/>
      <c r="J91" s="53"/>
      <c r="K91" s="53"/>
      <c r="L91" s="53"/>
      <c r="M91" s="53"/>
      <c r="N91" s="53"/>
      <c r="O91" s="42"/>
      <c r="P91" s="46"/>
    </row>
    <row r="92" spans="2:16" ht="24" customHeight="1" outlineLevel="1" x14ac:dyDescent="0.25">
      <c r="B92" s="85" t="s">
        <v>322</v>
      </c>
      <c r="C92" s="65"/>
      <c r="D92" s="65"/>
      <c r="E92" s="65"/>
      <c r="F92" s="65">
        <f t="shared" si="0"/>
        <v>0</v>
      </c>
      <c r="G92" s="53"/>
      <c r="H92" s="53"/>
      <c r="I92" s="53"/>
      <c r="J92" s="53"/>
      <c r="K92" s="53"/>
      <c r="L92" s="53"/>
      <c r="M92" s="53"/>
      <c r="N92" s="53"/>
      <c r="O92" s="42"/>
      <c r="P92" s="46"/>
    </row>
    <row r="93" spans="2:16" ht="24" customHeight="1" outlineLevel="1" x14ac:dyDescent="0.25">
      <c r="B93" s="85" t="s">
        <v>279</v>
      </c>
      <c r="C93" s="65"/>
      <c r="D93" s="65"/>
      <c r="E93" s="65"/>
      <c r="F93" s="65">
        <f t="shared" si="0"/>
        <v>0</v>
      </c>
      <c r="G93" s="53"/>
      <c r="H93" s="53"/>
      <c r="I93" s="53"/>
      <c r="J93" s="53"/>
      <c r="K93" s="53"/>
      <c r="L93" s="53"/>
      <c r="M93" s="53"/>
      <c r="N93" s="53"/>
      <c r="O93" s="42"/>
      <c r="P93" s="46"/>
    </row>
    <row r="94" spans="2:16" ht="24" customHeight="1" outlineLevel="1" thickBot="1" x14ac:dyDescent="0.3">
      <c r="B94" s="85" t="s">
        <v>280</v>
      </c>
      <c r="C94" s="66"/>
      <c r="D94" s="66"/>
      <c r="E94" s="66"/>
      <c r="F94" s="65">
        <f t="shared" si="0"/>
        <v>0</v>
      </c>
      <c r="G94" s="53"/>
      <c r="H94" s="53"/>
      <c r="I94" s="53"/>
      <c r="J94" s="53"/>
      <c r="K94" s="53"/>
      <c r="L94" s="53"/>
      <c r="M94" s="53"/>
      <c r="N94" s="53"/>
      <c r="O94" s="42"/>
      <c r="P94" s="46"/>
    </row>
    <row r="95" spans="2:16" ht="21.75" customHeight="1" outlineLevel="1" x14ac:dyDescent="0.25">
      <c r="B95" s="106" t="s">
        <v>283</v>
      </c>
      <c r="C95" s="107">
        <f>SUM(C89:C94)</f>
        <v>0</v>
      </c>
      <c r="D95" s="107">
        <f t="shared" ref="D95:E95" si="1">SUM(D89:D94)</f>
        <v>0</v>
      </c>
      <c r="E95" s="107">
        <f t="shared" si="1"/>
        <v>0</v>
      </c>
      <c r="F95" s="107">
        <f>+SUM(C95:E95)</f>
        <v>0</v>
      </c>
      <c r="G95" s="92"/>
      <c r="H95" s="53"/>
      <c r="I95" s="53"/>
      <c r="J95" s="53"/>
      <c r="K95" s="53"/>
      <c r="L95" s="53"/>
      <c r="M95" s="53"/>
      <c r="N95" s="53"/>
      <c r="O95" s="42"/>
      <c r="P95" s="46"/>
    </row>
    <row r="96" spans="2:16" ht="21.75" customHeight="1" outlineLevel="1" x14ac:dyDescent="0.25">
      <c r="B96" s="67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51"/>
      <c r="P96" s="52"/>
    </row>
    <row r="97" spans="2:16" ht="15.75" customHeight="1" outlineLevel="1" x14ac:dyDescent="0.25">
      <c r="B97" s="161" t="s">
        <v>361</v>
      </c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94"/>
    </row>
    <row r="98" spans="2:16" ht="5.25" customHeight="1" outlineLevel="1" x14ac:dyDescent="0.25">
      <c r="B98" s="78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8"/>
    </row>
    <row r="99" spans="2:16" ht="27" customHeight="1" outlineLevel="1" x14ac:dyDescent="0.25">
      <c r="B99" s="182" t="s">
        <v>323</v>
      </c>
      <c r="C99" s="183"/>
      <c r="D99" s="183"/>
      <c r="E99" s="183"/>
      <c r="F99" s="183"/>
      <c r="G99" s="183"/>
      <c r="H99" s="183"/>
      <c r="I99" s="183"/>
      <c r="J99" s="183"/>
      <c r="K99" s="184"/>
      <c r="L99" s="188" t="s">
        <v>327</v>
      </c>
      <c r="M99" s="189"/>
      <c r="N99" s="53"/>
      <c r="O99" s="42"/>
      <c r="P99" s="46"/>
    </row>
    <row r="100" spans="2:16" ht="21.75" customHeight="1" outlineLevel="1" x14ac:dyDescent="0.25">
      <c r="B100" s="185"/>
      <c r="C100" s="186"/>
      <c r="D100" s="186"/>
      <c r="E100" s="186"/>
      <c r="F100" s="186"/>
      <c r="G100" s="186"/>
      <c r="H100" s="186"/>
      <c r="I100" s="186"/>
      <c r="J100" s="186"/>
      <c r="K100" s="187"/>
      <c r="L100" s="190"/>
      <c r="M100" s="191"/>
      <c r="N100" s="53"/>
      <c r="O100" s="42"/>
      <c r="P100" s="46"/>
    </row>
    <row r="101" spans="2:16" ht="21.75" customHeight="1" outlineLevel="1" x14ac:dyDescent="0.25">
      <c r="B101" s="185"/>
      <c r="C101" s="186"/>
      <c r="D101" s="186"/>
      <c r="E101" s="186"/>
      <c r="F101" s="186"/>
      <c r="G101" s="186"/>
      <c r="H101" s="186"/>
      <c r="I101" s="186"/>
      <c r="J101" s="186"/>
      <c r="K101" s="187"/>
      <c r="L101" s="190"/>
      <c r="M101" s="191"/>
      <c r="N101" s="53"/>
      <c r="O101" s="42"/>
      <c r="P101" s="46"/>
    </row>
    <row r="102" spans="2:16" ht="21.75" customHeight="1" outlineLevel="1" x14ac:dyDescent="0.25">
      <c r="B102" s="127"/>
      <c r="C102" s="128"/>
      <c r="D102" s="128"/>
      <c r="E102" s="128"/>
      <c r="F102" s="128"/>
      <c r="G102" s="128"/>
      <c r="H102" s="128"/>
      <c r="I102" s="128"/>
      <c r="J102" s="128"/>
      <c r="K102" s="129"/>
      <c r="L102" s="217"/>
      <c r="M102" s="218"/>
      <c r="N102" s="53"/>
      <c r="O102" s="42"/>
      <c r="P102" s="46"/>
    </row>
    <row r="103" spans="2:16" ht="21.75" customHeight="1" outlineLevel="1" x14ac:dyDescent="0.25">
      <c r="B103" s="130" t="s">
        <v>318</v>
      </c>
      <c r="C103" s="131"/>
      <c r="D103" s="131"/>
      <c r="E103" s="131"/>
      <c r="F103" s="131"/>
      <c r="G103" s="131"/>
      <c r="H103" s="131"/>
      <c r="I103" s="131"/>
      <c r="J103" s="131"/>
      <c r="K103" s="132"/>
      <c r="L103" s="219">
        <f>SUM(M100:M102)</f>
        <v>0</v>
      </c>
      <c r="M103" s="220"/>
      <c r="N103" s="53"/>
      <c r="O103" s="42"/>
      <c r="P103" s="46"/>
    </row>
    <row r="104" spans="2:16" outlineLevel="1" x14ac:dyDescent="0.25">
      <c r="B104" s="86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O104" s="42"/>
      <c r="P104" s="46"/>
    </row>
    <row r="105" spans="2:16" outlineLevel="1" x14ac:dyDescent="0.25">
      <c r="B105" s="161" t="s">
        <v>362</v>
      </c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20"/>
      <c r="O105" s="42"/>
      <c r="P105" s="46"/>
    </row>
    <row r="106" spans="2:16" outlineLevel="1" x14ac:dyDescent="0.25">
      <c r="B106" s="79"/>
      <c r="C106" s="80"/>
      <c r="D106" s="80"/>
      <c r="E106" s="80"/>
      <c r="F106" s="80"/>
      <c r="G106" s="80"/>
      <c r="H106" s="80"/>
      <c r="I106" s="80"/>
      <c r="J106" s="80"/>
      <c r="K106" s="63"/>
      <c r="L106" s="63"/>
      <c r="M106" s="63"/>
      <c r="N106" s="20"/>
      <c r="O106" s="42"/>
      <c r="P106" s="46"/>
    </row>
    <row r="107" spans="2:16" outlineLevel="1" x14ac:dyDescent="0.25">
      <c r="B107" s="177" t="s">
        <v>149</v>
      </c>
      <c r="C107" s="177"/>
      <c r="D107" s="177"/>
      <c r="E107" s="119" t="s">
        <v>328</v>
      </c>
      <c r="F107" s="120"/>
      <c r="G107" s="120"/>
      <c r="H107" s="120"/>
      <c r="I107" s="120"/>
      <c r="J107" s="121"/>
      <c r="K107" s="42"/>
      <c r="L107" s="42"/>
      <c r="M107" s="42"/>
      <c r="N107" s="42"/>
      <c r="O107" s="42"/>
      <c r="P107" s="46"/>
    </row>
    <row r="108" spans="2:16" outlineLevel="1" x14ac:dyDescent="0.25">
      <c r="B108" s="177"/>
      <c r="C108" s="177"/>
      <c r="D108" s="177"/>
      <c r="E108" s="74">
        <f>+M17</f>
        <v>0</v>
      </c>
      <c r="F108" s="74">
        <f>+E108+1</f>
        <v>1</v>
      </c>
      <c r="G108" s="74">
        <f t="shared" ref="G108:I108" si="2">+F108+1</f>
        <v>2</v>
      </c>
      <c r="H108" s="74">
        <f t="shared" si="2"/>
        <v>3</v>
      </c>
      <c r="I108" s="64">
        <f t="shared" si="2"/>
        <v>4</v>
      </c>
      <c r="J108" s="74" t="s">
        <v>318</v>
      </c>
      <c r="K108" s="42"/>
      <c r="L108" s="42"/>
      <c r="M108" s="42"/>
      <c r="N108" s="42"/>
      <c r="O108" s="42"/>
      <c r="P108" s="46"/>
    </row>
    <row r="109" spans="2:16" outlineLevel="1" x14ac:dyDescent="0.25">
      <c r="B109" s="125" t="s">
        <v>150</v>
      </c>
      <c r="C109" s="126" t="s">
        <v>151</v>
      </c>
      <c r="D109" s="126"/>
      <c r="E109" s="68">
        <f>SUM(E110:E113)</f>
        <v>0</v>
      </c>
      <c r="F109" s="68">
        <f t="shared" ref="F109:I109" si="3">SUM(F110:F113)</f>
        <v>0</v>
      </c>
      <c r="G109" s="68">
        <f t="shared" si="3"/>
        <v>0</v>
      </c>
      <c r="H109" s="68">
        <f t="shared" si="3"/>
        <v>0</v>
      </c>
      <c r="I109" s="69">
        <f t="shared" si="3"/>
        <v>0</v>
      </c>
      <c r="J109" s="82">
        <f>SUM(E109:I109)</f>
        <v>0</v>
      </c>
      <c r="K109" s="42"/>
      <c r="L109" s="42"/>
      <c r="M109" s="42"/>
      <c r="N109" s="42"/>
      <c r="O109" s="42"/>
      <c r="P109" s="46"/>
    </row>
    <row r="110" spans="2:16" outlineLevel="1" x14ac:dyDescent="0.25">
      <c r="B110" s="125"/>
      <c r="C110" s="115" t="s">
        <v>9</v>
      </c>
      <c r="D110" s="115"/>
      <c r="E110" s="70"/>
      <c r="F110" s="70"/>
      <c r="G110" s="70"/>
      <c r="H110" s="70"/>
      <c r="I110" s="71"/>
      <c r="J110" s="70">
        <f t="shared" ref="J110:J122" si="4">SUM(E110:I110)</f>
        <v>0</v>
      </c>
      <c r="K110" s="42"/>
      <c r="L110" s="42"/>
      <c r="M110" s="42"/>
      <c r="N110" s="42"/>
      <c r="O110" s="42"/>
      <c r="P110" s="46"/>
    </row>
    <row r="111" spans="2:16" outlineLevel="1" x14ac:dyDescent="0.25">
      <c r="B111" s="125"/>
      <c r="C111" s="115" t="s">
        <v>10</v>
      </c>
      <c r="D111" s="115"/>
      <c r="E111" s="70"/>
      <c r="F111" s="70"/>
      <c r="G111" s="70"/>
      <c r="H111" s="70"/>
      <c r="I111" s="71"/>
      <c r="J111" s="70">
        <f t="shared" si="4"/>
        <v>0</v>
      </c>
      <c r="K111" s="42"/>
      <c r="L111" s="42"/>
      <c r="M111" s="42"/>
      <c r="N111" s="42"/>
      <c r="O111" s="42"/>
      <c r="P111" s="46"/>
    </row>
    <row r="112" spans="2:16" outlineLevel="1" x14ac:dyDescent="0.25">
      <c r="B112" s="125"/>
      <c r="C112" s="115" t="s">
        <v>145</v>
      </c>
      <c r="D112" s="115"/>
      <c r="E112" s="70"/>
      <c r="F112" s="70"/>
      <c r="G112" s="70"/>
      <c r="H112" s="70"/>
      <c r="I112" s="71"/>
      <c r="J112" s="70">
        <f t="shared" si="4"/>
        <v>0</v>
      </c>
      <c r="K112" s="42"/>
      <c r="L112" s="42"/>
      <c r="M112" s="42"/>
      <c r="N112" s="42"/>
      <c r="O112" s="42"/>
      <c r="P112" s="46"/>
    </row>
    <row r="113" spans="2:16" outlineLevel="1" x14ac:dyDescent="0.25">
      <c r="B113" s="125"/>
      <c r="C113" s="115" t="s">
        <v>2</v>
      </c>
      <c r="D113" s="115"/>
      <c r="E113" s="70"/>
      <c r="F113" s="70"/>
      <c r="G113" s="70"/>
      <c r="H113" s="70"/>
      <c r="I113" s="71"/>
      <c r="J113" s="70"/>
      <c r="K113" s="42"/>
      <c r="L113" s="42"/>
      <c r="M113" s="42"/>
      <c r="N113" s="42"/>
      <c r="O113" s="42"/>
      <c r="P113" s="46"/>
    </row>
    <row r="114" spans="2:16" outlineLevel="1" x14ac:dyDescent="0.25">
      <c r="B114" s="125"/>
      <c r="C114" s="126" t="s">
        <v>152</v>
      </c>
      <c r="D114" s="126"/>
      <c r="E114" s="68">
        <f>+E115</f>
        <v>0</v>
      </c>
      <c r="F114" s="68">
        <f t="shared" ref="F114:I114" si="5">+F115</f>
        <v>0</v>
      </c>
      <c r="G114" s="68">
        <f t="shared" si="5"/>
        <v>0</v>
      </c>
      <c r="H114" s="68">
        <f t="shared" si="5"/>
        <v>0</v>
      </c>
      <c r="I114" s="68">
        <f t="shared" si="5"/>
        <v>0</v>
      </c>
      <c r="J114" s="82">
        <f t="shared" si="4"/>
        <v>0</v>
      </c>
      <c r="K114" s="42"/>
      <c r="L114" s="42"/>
      <c r="M114" s="42"/>
      <c r="N114" s="42"/>
      <c r="O114" s="42"/>
      <c r="P114" s="46"/>
    </row>
    <row r="115" spans="2:16" outlineLevel="1" x14ac:dyDescent="0.25">
      <c r="B115" s="125"/>
      <c r="C115" s="115" t="s">
        <v>324</v>
      </c>
      <c r="D115" s="115"/>
      <c r="E115" s="70"/>
      <c r="F115" s="70"/>
      <c r="G115" s="70"/>
      <c r="H115" s="70"/>
      <c r="I115" s="70"/>
      <c r="J115" s="70">
        <f t="shared" si="4"/>
        <v>0</v>
      </c>
      <c r="K115" s="42"/>
      <c r="L115" s="42"/>
      <c r="M115" s="42"/>
      <c r="N115" s="42"/>
      <c r="O115" s="42"/>
      <c r="P115" s="46"/>
    </row>
    <row r="116" spans="2:16" outlineLevel="1" x14ac:dyDescent="0.25">
      <c r="B116" s="125" t="s">
        <v>153</v>
      </c>
      <c r="C116" s="126" t="s">
        <v>151</v>
      </c>
      <c r="D116" s="126"/>
      <c r="E116" s="68">
        <f>SUM(E117:E120)</f>
        <v>0</v>
      </c>
      <c r="F116" s="68">
        <f t="shared" ref="F116:I116" si="6">SUM(F117:F120)</f>
        <v>0</v>
      </c>
      <c r="G116" s="68">
        <f t="shared" si="6"/>
        <v>0</v>
      </c>
      <c r="H116" s="68">
        <f t="shared" si="6"/>
        <v>0</v>
      </c>
      <c r="I116" s="69">
        <f t="shared" si="6"/>
        <v>0</v>
      </c>
      <c r="J116" s="82">
        <f t="shared" si="4"/>
        <v>0</v>
      </c>
      <c r="K116" s="42"/>
      <c r="L116" s="42"/>
      <c r="M116" s="42"/>
      <c r="N116" s="42"/>
      <c r="O116" s="42"/>
      <c r="P116" s="46"/>
    </row>
    <row r="117" spans="2:16" outlineLevel="1" x14ac:dyDescent="0.25">
      <c r="B117" s="125"/>
      <c r="C117" s="115" t="s">
        <v>9</v>
      </c>
      <c r="D117" s="115"/>
      <c r="E117" s="70"/>
      <c r="F117" s="70"/>
      <c r="G117" s="70"/>
      <c r="H117" s="70"/>
      <c r="I117" s="71"/>
      <c r="J117" s="70">
        <f t="shared" si="4"/>
        <v>0</v>
      </c>
      <c r="K117" s="42"/>
      <c r="L117" s="42"/>
      <c r="M117" s="42"/>
      <c r="N117" s="42"/>
      <c r="O117" s="42"/>
      <c r="P117" s="46"/>
    </row>
    <row r="118" spans="2:16" outlineLevel="1" x14ac:dyDescent="0.25">
      <c r="B118" s="125"/>
      <c r="C118" s="115" t="s">
        <v>10</v>
      </c>
      <c r="D118" s="115"/>
      <c r="E118" s="70"/>
      <c r="F118" s="70"/>
      <c r="G118" s="70"/>
      <c r="H118" s="70"/>
      <c r="I118" s="71"/>
      <c r="J118" s="70">
        <f t="shared" si="4"/>
        <v>0</v>
      </c>
      <c r="K118" s="42"/>
      <c r="L118" s="42"/>
      <c r="M118" s="42"/>
      <c r="N118" s="42"/>
      <c r="O118" s="42"/>
      <c r="P118" s="46"/>
    </row>
    <row r="119" spans="2:16" outlineLevel="1" x14ac:dyDescent="0.25">
      <c r="B119" s="125"/>
      <c r="C119" s="115" t="s">
        <v>145</v>
      </c>
      <c r="D119" s="115"/>
      <c r="E119" s="70"/>
      <c r="F119" s="70"/>
      <c r="G119" s="70"/>
      <c r="H119" s="70"/>
      <c r="I119" s="71"/>
      <c r="J119" s="70">
        <f t="shared" si="4"/>
        <v>0</v>
      </c>
      <c r="K119" s="42"/>
      <c r="L119" s="42"/>
      <c r="M119" s="42"/>
      <c r="N119" s="42"/>
      <c r="O119" s="42"/>
      <c r="P119" s="46"/>
    </row>
    <row r="120" spans="2:16" outlineLevel="1" x14ac:dyDescent="0.25">
      <c r="B120" s="125"/>
      <c r="C120" s="115" t="s">
        <v>2</v>
      </c>
      <c r="D120" s="115"/>
      <c r="E120" s="70"/>
      <c r="F120" s="70"/>
      <c r="G120" s="70"/>
      <c r="H120" s="70"/>
      <c r="I120" s="71"/>
      <c r="J120" s="70">
        <f t="shared" si="4"/>
        <v>0</v>
      </c>
      <c r="K120" s="42"/>
      <c r="L120" s="42"/>
      <c r="M120" s="42"/>
      <c r="N120" s="42"/>
      <c r="O120" s="42"/>
      <c r="P120" s="46"/>
    </row>
    <row r="121" spans="2:16" outlineLevel="1" x14ac:dyDescent="0.25">
      <c r="B121" s="125"/>
      <c r="C121" s="126" t="s">
        <v>152</v>
      </c>
      <c r="D121" s="126"/>
      <c r="E121" s="68">
        <f>+E122</f>
        <v>0</v>
      </c>
      <c r="F121" s="68">
        <f t="shared" ref="F121:I121" si="7">+F122</f>
        <v>0</v>
      </c>
      <c r="G121" s="68">
        <f t="shared" si="7"/>
        <v>0</v>
      </c>
      <c r="H121" s="68">
        <f t="shared" si="7"/>
        <v>0</v>
      </c>
      <c r="I121" s="68">
        <f t="shared" si="7"/>
        <v>0</v>
      </c>
      <c r="J121" s="82">
        <f t="shared" si="4"/>
        <v>0</v>
      </c>
      <c r="K121" s="42"/>
      <c r="L121" s="42"/>
      <c r="M121" s="42"/>
      <c r="N121" s="42"/>
      <c r="O121" s="42"/>
      <c r="P121" s="46"/>
    </row>
    <row r="122" spans="2:16" outlineLevel="1" x14ac:dyDescent="0.25">
      <c r="B122" s="125"/>
      <c r="C122" s="115" t="s">
        <v>324</v>
      </c>
      <c r="D122" s="115"/>
      <c r="E122" s="70"/>
      <c r="F122" s="70"/>
      <c r="G122" s="70"/>
      <c r="H122" s="70"/>
      <c r="I122" s="70"/>
      <c r="J122" s="70">
        <f t="shared" si="4"/>
        <v>0</v>
      </c>
      <c r="K122" s="42"/>
      <c r="L122" s="42"/>
      <c r="M122" s="42"/>
      <c r="N122" s="42"/>
      <c r="O122" s="42"/>
      <c r="P122" s="46"/>
    </row>
    <row r="123" spans="2:16" outlineLevel="1" x14ac:dyDescent="0.25">
      <c r="B123" s="125" t="s">
        <v>156</v>
      </c>
      <c r="C123" s="115" t="s">
        <v>151</v>
      </c>
      <c r="D123" s="115"/>
      <c r="E123" s="75"/>
      <c r="F123" s="75"/>
      <c r="G123" s="75">
        <f t="shared" ref="G123:J123" si="8">G116-G109</f>
        <v>0</v>
      </c>
      <c r="H123" s="75">
        <f t="shared" si="8"/>
        <v>0</v>
      </c>
      <c r="I123" s="75">
        <f t="shared" si="8"/>
        <v>0</v>
      </c>
      <c r="J123" s="94">
        <f t="shared" si="8"/>
        <v>0</v>
      </c>
      <c r="K123" s="42"/>
      <c r="L123" s="42"/>
      <c r="M123" s="42"/>
      <c r="N123" s="42"/>
      <c r="O123" s="42"/>
      <c r="P123" s="46"/>
    </row>
    <row r="124" spans="2:16" outlineLevel="1" x14ac:dyDescent="0.25">
      <c r="B124" s="125"/>
      <c r="C124" s="115" t="s">
        <v>152</v>
      </c>
      <c r="D124" s="115"/>
      <c r="E124" s="75"/>
      <c r="F124" s="75"/>
      <c r="G124" s="75">
        <f t="shared" ref="G124:J124" si="9">G121-G114</f>
        <v>0</v>
      </c>
      <c r="H124" s="75">
        <f t="shared" si="9"/>
        <v>0</v>
      </c>
      <c r="I124" s="75">
        <f t="shared" si="9"/>
        <v>0</v>
      </c>
      <c r="J124" s="94">
        <f t="shared" si="9"/>
        <v>0</v>
      </c>
      <c r="K124" s="42"/>
      <c r="L124" s="42"/>
      <c r="M124" s="42"/>
      <c r="N124" s="42"/>
      <c r="O124" s="42"/>
      <c r="P124" s="46"/>
    </row>
    <row r="125" spans="2:16" outlineLevel="1" x14ac:dyDescent="0.25">
      <c r="B125" s="116" t="s">
        <v>318</v>
      </c>
      <c r="C125" s="117"/>
      <c r="D125" s="118"/>
      <c r="E125" s="72">
        <f>E123+E124</f>
        <v>0</v>
      </c>
      <c r="F125" s="72">
        <f t="shared" ref="F125:J125" si="10">F123+F124</f>
        <v>0</v>
      </c>
      <c r="G125" s="72">
        <f t="shared" si="10"/>
        <v>0</v>
      </c>
      <c r="H125" s="72">
        <f t="shared" si="10"/>
        <v>0</v>
      </c>
      <c r="I125" s="72">
        <f t="shared" si="10"/>
        <v>0</v>
      </c>
      <c r="J125" s="73">
        <f t="shared" si="10"/>
        <v>0</v>
      </c>
      <c r="K125" s="42"/>
      <c r="L125" s="42"/>
      <c r="M125" s="42"/>
      <c r="N125" s="42"/>
      <c r="O125" s="42"/>
      <c r="P125" s="46"/>
    </row>
    <row r="126" spans="2:16" outlineLevel="1" x14ac:dyDescent="0.25">
      <c r="B126" s="87"/>
      <c r="C126" s="34"/>
      <c r="D126" s="34"/>
      <c r="E126" s="34"/>
      <c r="F126" s="34"/>
      <c r="G126" s="34"/>
      <c r="H126" s="34"/>
      <c r="I126" s="34"/>
      <c r="J126" s="34"/>
      <c r="K126" s="35"/>
      <c r="L126" s="34"/>
      <c r="M126" s="23"/>
      <c r="N126" s="23"/>
      <c r="O126" s="42"/>
      <c r="P126" s="46"/>
    </row>
    <row r="127" spans="2:16" outlineLevel="1" x14ac:dyDescent="0.25">
      <c r="B127" s="48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6"/>
    </row>
    <row r="128" spans="2:16" outlineLevel="1" x14ac:dyDescent="0.25">
      <c r="B128" s="88" t="s">
        <v>363</v>
      </c>
      <c r="C128" s="21"/>
      <c r="D128" s="21"/>
      <c r="E128" s="21"/>
      <c r="F128" s="21"/>
      <c r="G128" s="21"/>
      <c r="H128" s="21"/>
      <c r="I128" s="21"/>
      <c r="J128" s="21"/>
      <c r="K128" s="32"/>
      <c r="L128" s="21"/>
      <c r="M128" s="20"/>
      <c r="N128" s="20"/>
      <c r="O128" s="42"/>
      <c r="P128" s="46"/>
    </row>
    <row r="129" spans="2:16" outlineLevel="1" x14ac:dyDescent="0.25">
      <c r="B129" s="233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5"/>
    </row>
    <row r="130" spans="2:16" outlineLevel="1" x14ac:dyDescent="0.25">
      <c r="B130" s="236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8"/>
    </row>
    <row r="131" spans="2:16" outlineLevel="1" x14ac:dyDescent="0.25">
      <c r="B131" s="236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8"/>
    </row>
    <row r="132" spans="2:16" outlineLevel="1" x14ac:dyDescent="0.25">
      <c r="B132" s="236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8"/>
    </row>
    <row r="133" spans="2:16" outlineLevel="1" x14ac:dyDescent="0.25">
      <c r="B133" s="236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8"/>
    </row>
    <row r="134" spans="2:16" outlineLevel="1" x14ac:dyDescent="0.25">
      <c r="B134" s="236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8"/>
    </row>
    <row r="135" spans="2:16" outlineLevel="1" x14ac:dyDescent="0.25">
      <c r="B135" s="236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8"/>
    </row>
    <row r="136" spans="2:16" outlineLevel="1" x14ac:dyDescent="0.25">
      <c r="B136" s="239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1"/>
    </row>
    <row r="137" spans="2:16" outlineLevel="1" x14ac:dyDescent="0.25">
      <c r="B137" s="27"/>
      <c r="C137" s="20"/>
      <c r="D137" s="20"/>
      <c r="E137" s="20"/>
      <c r="F137" s="20"/>
      <c r="G137" s="20"/>
      <c r="H137" s="20"/>
      <c r="I137" s="20"/>
      <c r="J137" s="20"/>
      <c r="K137" s="20"/>
      <c r="L137" s="25"/>
      <c r="M137" s="20"/>
      <c r="N137" s="20"/>
      <c r="O137" s="20"/>
      <c r="P137" s="46"/>
    </row>
    <row r="138" spans="2:16" x14ac:dyDescent="0.25">
      <c r="B138" s="247" t="s">
        <v>364</v>
      </c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9"/>
    </row>
    <row r="139" spans="2:16" outlineLevel="1" x14ac:dyDescent="0.25">
      <c r="B139" s="27"/>
      <c r="C139" s="33" t="s">
        <v>5</v>
      </c>
      <c r="D139" s="28"/>
      <c r="E139" s="28"/>
      <c r="F139" s="28"/>
      <c r="G139" s="28"/>
      <c r="H139" s="28"/>
      <c r="I139" s="28"/>
      <c r="J139" s="29"/>
      <c r="K139" s="29"/>
      <c r="L139" s="30"/>
      <c r="M139" s="29"/>
      <c r="N139" s="31"/>
      <c r="O139" s="31"/>
      <c r="P139" s="45"/>
    </row>
    <row r="140" spans="2:16" outlineLevel="1" x14ac:dyDescent="0.25">
      <c r="B140" s="27"/>
      <c r="C140" s="103" t="s">
        <v>344</v>
      </c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5"/>
      <c r="P140" s="46"/>
    </row>
    <row r="141" spans="2:16" outlineLevel="1" x14ac:dyDescent="0.25">
      <c r="B141" s="27"/>
      <c r="C141" s="244" t="s">
        <v>345</v>
      </c>
      <c r="D141" s="245"/>
      <c r="E141" s="245"/>
      <c r="F141" s="245"/>
      <c r="G141" s="245"/>
      <c r="H141" s="245"/>
      <c r="I141" s="245"/>
      <c r="J141" s="245"/>
      <c r="K141" s="245"/>
      <c r="L141" s="245"/>
      <c r="M141" s="245"/>
      <c r="N141" s="245"/>
      <c r="O141" s="246"/>
      <c r="P141" s="46"/>
    </row>
    <row r="142" spans="2:16" outlineLevel="1" x14ac:dyDescent="0.25">
      <c r="B142" s="27"/>
      <c r="C142" s="244" t="s">
        <v>369</v>
      </c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6"/>
      <c r="P142" s="46"/>
    </row>
    <row r="143" spans="2:16" outlineLevel="1" x14ac:dyDescent="0.25">
      <c r="B143" s="27"/>
      <c r="C143" s="250" t="s">
        <v>370</v>
      </c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2"/>
      <c r="P143" s="46"/>
    </row>
    <row r="144" spans="2:16" outlineLevel="1" x14ac:dyDescent="0.25">
      <c r="B144" s="27"/>
      <c r="E144" s="114"/>
      <c r="F144" s="28"/>
      <c r="G144" s="28"/>
      <c r="H144" s="28"/>
      <c r="I144" s="28"/>
      <c r="J144" s="29"/>
      <c r="K144" s="29"/>
      <c r="L144" s="30"/>
      <c r="M144" s="29"/>
      <c r="N144" s="31"/>
      <c r="O144" s="31"/>
      <c r="P144" s="46"/>
    </row>
    <row r="145" spans="2:16" ht="12.75" customHeight="1" outlineLevel="1" x14ac:dyDescent="0.25">
      <c r="B145" s="48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6"/>
    </row>
    <row r="146" spans="2:16" outlineLevel="1" x14ac:dyDescent="0.25">
      <c r="B146" s="242" t="s">
        <v>310</v>
      </c>
      <c r="C146" s="243"/>
      <c r="D146" s="215" t="s">
        <v>346</v>
      </c>
      <c r="E146" s="215"/>
      <c r="F146" s="101" t="s">
        <v>342</v>
      </c>
      <c r="G146" s="216" t="s">
        <v>347</v>
      </c>
      <c r="H146" s="216"/>
      <c r="I146" s="216"/>
      <c r="J146" s="102" t="s">
        <v>343</v>
      </c>
      <c r="K146" s="253" t="s">
        <v>347</v>
      </c>
      <c r="L146" s="253"/>
      <c r="M146" s="253"/>
      <c r="N146" s="51"/>
      <c r="O146" s="51"/>
      <c r="P146" s="52"/>
    </row>
  </sheetData>
  <mergeCells count="116">
    <mergeCell ref="D146:E146"/>
    <mergeCell ref="G146:I146"/>
    <mergeCell ref="B105:M105"/>
    <mergeCell ref="L102:M102"/>
    <mergeCell ref="L103:M103"/>
    <mergeCell ref="M64:N64"/>
    <mergeCell ref="M60:N60"/>
    <mergeCell ref="M61:N61"/>
    <mergeCell ref="M62:N62"/>
    <mergeCell ref="M63:N63"/>
    <mergeCell ref="C60:L60"/>
    <mergeCell ref="C61:L61"/>
    <mergeCell ref="C62:L62"/>
    <mergeCell ref="C63:L63"/>
    <mergeCell ref="B129:P136"/>
    <mergeCell ref="B146:C146"/>
    <mergeCell ref="C141:O141"/>
    <mergeCell ref="C142:O142"/>
    <mergeCell ref="B138:P138"/>
    <mergeCell ref="C143:O143"/>
    <mergeCell ref="C115:D115"/>
    <mergeCell ref="K146:M146"/>
    <mergeCell ref="B123:B124"/>
    <mergeCell ref="C123:D123"/>
    <mergeCell ref="B1:P1"/>
    <mergeCell ref="B2:P2"/>
    <mergeCell ref="B5:P5"/>
    <mergeCell ref="M13:P13"/>
    <mergeCell ref="B7:P7"/>
    <mergeCell ref="B13:D13"/>
    <mergeCell ref="E13:H13"/>
    <mergeCell ref="B14:D14"/>
    <mergeCell ref="E14:H14"/>
    <mergeCell ref="I13:L13"/>
    <mergeCell ref="I14:L14"/>
    <mergeCell ref="L9:P9"/>
    <mergeCell ref="G9:K9"/>
    <mergeCell ref="B9:F9"/>
    <mergeCell ref="B10:F10"/>
    <mergeCell ref="G10:K10"/>
    <mergeCell ref="L10:P10"/>
    <mergeCell ref="B4:P4"/>
    <mergeCell ref="M14:P14"/>
    <mergeCell ref="B77:P82"/>
    <mergeCell ref="K17:L17"/>
    <mergeCell ref="B17:C17"/>
    <mergeCell ref="G17:H17"/>
    <mergeCell ref="B107:D108"/>
    <mergeCell ref="C59:L59"/>
    <mergeCell ref="B64:L64"/>
    <mergeCell ref="B39:P39"/>
    <mergeCell ref="B40:P47"/>
    <mergeCell ref="B67:P67"/>
    <mergeCell ref="B68:P74"/>
    <mergeCell ref="B76:P76"/>
    <mergeCell ref="B52:D52"/>
    <mergeCell ref="B53:D53"/>
    <mergeCell ref="H53:I53"/>
    <mergeCell ref="H54:I54"/>
    <mergeCell ref="B99:K99"/>
    <mergeCell ref="B100:K100"/>
    <mergeCell ref="B101:K101"/>
    <mergeCell ref="L99:M99"/>
    <mergeCell ref="L100:M100"/>
    <mergeCell ref="L101:M101"/>
    <mergeCell ref="B87:F87"/>
    <mergeCell ref="B97:P97"/>
    <mergeCell ref="B55:D55"/>
    <mergeCell ref="B56:D56"/>
    <mergeCell ref="H55:I55"/>
    <mergeCell ref="H56:I56"/>
    <mergeCell ref="E54:G54"/>
    <mergeCell ref="E55:G55"/>
    <mergeCell ref="E56:G56"/>
    <mergeCell ref="M59:N59"/>
    <mergeCell ref="D29:N30"/>
    <mergeCell ref="D31:N32"/>
    <mergeCell ref="B58:P58"/>
    <mergeCell ref="H52:I52"/>
    <mergeCell ref="E20:N20"/>
    <mergeCell ref="E21:N21"/>
    <mergeCell ref="E22:N22"/>
    <mergeCell ref="E23:N23"/>
    <mergeCell ref="F24:G24"/>
    <mergeCell ref="I24:J24"/>
    <mergeCell ref="E51:G51"/>
    <mergeCell ref="B35:P37"/>
    <mergeCell ref="D27:N28"/>
    <mergeCell ref="L24:N24"/>
    <mergeCell ref="B49:P49"/>
    <mergeCell ref="H51:I51"/>
    <mergeCell ref="B51:D51"/>
    <mergeCell ref="C124:D124"/>
    <mergeCell ref="B125:D125"/>
    <mergeCell ref="E107:J107"/>
    <mergeCell ref="E52:G52"/>
    <mergeCell ref="E53:G53"/>
    <mergeCell ref="C122:D122"/>
    <mergeCell ref="B109:B115"/>
    <mergeCell ref="C109:D109"/>
    <mergeCell ref="C110:D110"/>
    <mergeCell ref="C111:D111"/>
    <mergeCell ref="C112:D112"/>
    <mergeCell ref="C113:D113"/>
    <mergeCell ref="C114:D114"/>
    <mergeCell ref="B102:K102"/>
    <mergeCell ref="B103:K103"/>
    <mergeCell ref="B116:B122"/>
    <mergeCell ref="C116:D116"/>
    <mergeCell ref="C117:D117"/>
    <mergeCell ref="C118:D118"/>
    <mergeCell ref="C119:D119"/>
    <mergeCell ref="C120:D120"/>
    <mergeCell ref="C121:D121"/>
    <mergeCell ref="B84:F84"/>
    <mergeCell ref="B54:D54"/>
  </mergeCells>
  <conditionalFormatting sqref="H51 B51 E51 B50:N50 B104:M104 B137:O137 B144 B146 B102 L99 N99:N103 L103">
    <cfRule type="expression" dxfId="15" priority="48">
      <formula>#REF!="No"</formula>
    </cfRule>
  </conditionalFormatting>
  <conditionalFormatting sqref="B51 J51:N56">
    <cfRule type="expression" dxfId="14" priority="320">
      <formula>#REF!="No"</formula>
    </cfRule>
  </conditionalFormatting>
  <conditionalFormatting sqref="B116:I116 B110:D115 B117:D122 B126:N126 B128:N128 E144:O144 B99:B100 B103 B129 B123:J124 B88:N96 B139:O143">
    <cfRule type="expression" dxfId="13" priority="46">
      <formula>#REF!="No"</formula>
    </cfRule>
  </conditionalFormatting>
  <conditionalFormatting sqref="N105:N106 B107:E107 B108:I109">
    <cfRule type="expression" dxfId="12" priority="43">
      <formula>#REF!="No"</formula>
    </cfRule>
  </conditionalFormatting>
  <conditionalFormatting sqref="E51">
    <cfRule type="expression" dxfId="11" priority="27">
      <formula>#REF!="No"</formula>
    </cfRule>
  </conditionalFormatting>
  <conditionalFormatting sqref="E52:E56 H52:H56 B52:B56">
    <cfRule type="expression" dxfId="10" priority="22">
      <formula>#REF!="No"</formula>
    </cfRule>
  </conditionalFormatting>
  <conditionalFormatting sqref="E52:E56 H52:H56 B52:B56">
    <cfRule type="expression" dxfId="9" priority="23">
      <formula>#REF!="No"</formula>
    </cfRule>
  </conditionalFormatting>
  <conditionalFormatting sqref="B59:C59 M59">
    <cfRule type="expression" dxfId="8" priority="13">
      <formula>#REF!="No"</formula>
    </cfRule>
  </conditionalFormatting>
  <conditionalFormatting sqref="B65:N66 B75:N75">
    <cfRule type="expression" dxfId="7" priority="12">
      <formula>#REF!="No"</formula>
    </cfRule>
  </conditionalFormatting>
  <conditionalFormatting sqref="J116">
    <cfRule type="expression" dxfId="6" priority="6">
      <formula>#REF!="No"</formula>
    </cfRule>
  </conditionalFormatting>
  <conditionalFormatting sqref="J109">
    <cfRule type="expression" dxfId="5" priority="5">
      <formula>#REF!="No"</formula>
    </cfRule>
  </conditionalFormatting>
  <conditionalFormatting sqref="J108">
    <cfRule type="expression" dxfId="4" priority="7">
      <formula>#REF!="No"</formula>
    </cfRule>
  </conditionalFormatting>
  <conditionalFormatting sqref="B101">
    <cfRule type="expression" dxfId="3" priority="4">
      <formula>#REF!="No"</formula>
    </cfRule>
  </conditionalFormatting>
  <conditionalFormatting sqref="E114:J114">
    <cfRule type="expression" dxfId="2" priority="3">
      <formula>#REF!="No"</formula>
    </cfRule>
  </conditionalFormatting>
  <conditionalFormatting sqref="E121:J121">
    <cfRule type="expression" dxfId="1" priority="2">
      <formula>#REF!="No"</formula>
    </cfRule>
  </conditionalFormatting>
  <conditionalFormatting sqref="H87:N87">
    <cfRule type="expression" dxfId="0" priority="1">
      <formula>#REF!="No"</formula>
    </cfRule>
  </conditionalFormatting>
  <dataValidations count="1">
    <dataValidation showDropDown="1" showInputMessage="1" showErrorMessage="1" sqref="F17:G17 C18:I18 C16:I16 J16:K18 N16:P18 L16:M16 L18:M18 B14:D14" xr:uid="{00000000-0002-0000-0000-000000000000}"/>
  </dataValidations>
  <printOptions horizontalCentered="1"/>
  <pageMargins left="0.19685039370078741" right="0.19685039370078741" top="0.35433070866141736" bottom="0.35433070866141736" header="0.31496062992125984" footer="0.31496062992125984"/>
  <pageSetup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1000000}">
          <x14:formula1>
            <xm:f>Hoja2!$B$2:$B$8</xm:f>
          </x14:formula1>
          <xm:sqref>M17 D17 I17</xm:sqref>
        </x14:dataValidation>
        <x14:dataValidation type="list" showDropDown="1" showInputMessage="1" showErrorMessage="1" xr:uid="{00000000-0002-0000-0000-000002000000}">
          <x14:formula1>
            <xm:f>'C:\Users\mgallo\Desktop\[ficha_tecnica_estandar_educacion_v1 (1).xlsm]D1'!#REF!</xm:f>
          </x14:formula1>
          <xm:sqref>B15:D15</xm:sqref>
        </x14:dataValidation>
        <x14:dataValidation type="list" allowBlank="1" showInputMessage="1" showErrorMessage="1" xr:uid="{00000000-0002-0000-0000-000005000000}">
          <x14:formula1>
            <xm:f>Hoja2!$G$2:$G$4</xm:f>
          </x14:formula1>
          <xm:sqref>H52:H56</xm:sqref>
        </x14:dataValidation>
        <x14:dataValidation type="list" showInputMessage="1" showErrorMessage="1" xr:uid="{00000000-0002-0000-0000-000006000000}">
          <x14:formula1>
            <xm:f>Hoja2!$A$2:$A$19</xm:f>
          </x14:formula1>
          <xm:sqref>B10:F11</xm:sqref>
        </x14:dataValidation>
        <x14:dataValidation type="list" showInputMessage="1" showErrorMessage="1" xr:uid="{00000000-0002-0000-0000-000008000000}">
          <x14:formula1>
            <xm:f>Hoja2!$G$2:$G$4</xm:f>
          </x14:formula1>
          <xm:sqref>E52:G56</xm:sqref>
        </x14:dataValidation>
        <x14:dataValidation type="list" allowBlank="1" showInputMessage="1" showErrorMessage="1" xr:uid="{864DBB2A-05F2-4E4A-B52D-7495D628C828}">
          <x14:formula1>
            <xm:f>Hoja2!$F$2:$F$8</xm:f>
          </x14:formula1>
          <xm:sqref>B52:D56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F9" sqref="F9"/>
    </sheetView>
  </sheetViews>
  <sheetFormatPr baseColWidth="10" defaultRowHeight="13.2" x14ac:dyDescent="0.25"/>
  <cols>
    <col min="1" max="1" width="29.33203125" customWidth="1"/>
    <col min="2" max="2" width="9.6640625" customWidth="1"/>
  </cols>
  <sheetData>
    <row r="1" spans="1:8" x14ac:dyDescent="0.25">
      <c r="A1" t="s">
        <v>274</v>
      </c>
      <c r="B1" t="s">
        <v>282</v>
      </c>
      <c r="C1" t="s">
        <v>15</v>
      </c>
      <c r="D1" t="s">
        <v>285</v>
      </c>
      <c r="E1" t="s">
        <v>286</v>
      </c>
      <c r="F1" t="s">
        <v>294</v>
      </c>
      <c r="G1" t="s">
        <v>303</v>
      </c>
      <c r="H1" t="s">
        <v>306</v>
      </c>
    </row>
    <row r="2" spans="1:8" x14ac:dyDescent="0.25">
      <c r="B2">
        <v>2024</v>
      </c>
      <c r="C2" t="s">
        <v>41</v>
      </c>
      <c r="D2" t="s">
        <v>262</v>
      </c>
      <c r="E2" t="s">
        <v>290</v>
      </c>
      <c r="F2" t="s">
        <v>297</v>
      </c>
      <c r="G2" t="s">
        <v>304</v>
      </c>
      <c r="H2" t="s">
        <v>307</v>
      </c>
    </row>
    <row r="3" spans="1:8" x14ac:dyDescent="0.25">
      <c r="A3" t="s">
        <v>329</v>
      </c>
      <c r="B3">
        <v>2025</v>
      </c>
      <c r="C3" t="s">
        <v>30</v>
      </c>
      <c r="D3" t="s">
        <v>43</v>
      </c>
      <c r="E3" t="s">
        <v>287</v>
      </c>
      <c r="F3" t="s">
        <v>69</v>
      </c>
      <c r="G3" t="s">
        <v>311</v>
      </c>
      <c r="H3" t="s">
        <v>308</v>
      </c>
    </row>
    <row r="4" spans="1:8" x14ac:dyDescent="0.25">
      <c r="A4" t="s">
        <v>330</v>
      </c>
      <c r="B4">
        <v>2026</v>
      </c>
      <c r="E4" t="s">
        <v>288</v>
      </c>
      <c r="F4" t="s">
        <v>298</v>
      </c>
      <c r="G4" t="s">
        <v>305</v>
      </c>
      <c r="H4" t="s">
        <v>309</v>
      </c>
    </row>
    <row r="5" spans="1:8" x14ac:dyDescent="0.25">
      <c r="A5" t="s">
        <v>331</v>
      </c>
      <c r="B5">
        <v>2027</v>
      </c>
      <c r="E5" t="s">
        <v>289</v>
      </c>
      <c r="F5" t="s">
        <v>299</v>
      </c>
    </row>
    <row r="6" spans="1:8" x14ac:dyDescent="0.25">
      <c r="A6" t="s">
        <v>338</v>
      </c>
      <c r="B6">
        <v>2028</v>
      </c>
      <c r="F6" t="s">
        <v>300</v>
      </c>
    </row>
    <row r="7" spans="1:8" x14ac:dyDescent="0.25">
      <c r="A7" t="s">
        <v>350</v>
      </c>
      <c r="B7">
        <v>2029</v>
      </c>
      <c r="F7" t="s">
        <v>301</v>
      </c>
    </row>
    <row r="8" spans="1:8" x14ac:dyDescent="0.25">
      <c r="A8" t="s">
        <v>339</v>
      </c>
      <c r="B8">
        <v>2030</v>
      </c>
      <c r="F8" t="s">
        <v>302</v>
      </c>
    </row>
    <row r="9" spans="1:8" x14ac:dyDescent="0.25">
      <c r="A9" t="s">
        <v>144</v>
      </c>
    </row>
    <row r="10" spans="1:8" x14ac:dyDescent="0.25">
      <c r="A10" t="s">
        <v>332</v>
      </c>
    </row>
    <row r="11" spans="1:8" x14ac:dyDescent="0.25">
      <c r="A11" t="s">
        <v>333</v>
      </c>
    </row>
    <row r="12" spans="1:8" x14ac:dyDescent="0.25">
      <c r="A12" t="s">
        <v>334</v>
      </c>
    </row>
    <row r="13" spans="1:8" x14ac:dyDescent="0.25">
      <c r="A13" t="s">
        <v>335</v>
      </c>
    </row>
    <row r="14" spans="1:8" x14ac:dyDescent="0.25">
      <c r="A14" t="s">
        <v>349</v>
      </c>
    </row>
    <row r="15" spans="1:8" x14ac:dyDescent="0.25">
      <c r="A15" t="s">
        <v>336</v>
      </c>
    </row>
    <row r="16" spans="1:8" x14ac:dyDescent="0.25">
      <c r="A16" t="s">
        <v>337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W139"/>
  <sheetViews>
    <sheetView topLeftCell="D58" workbookViewId="0">
      <selection activeCell="F61" sqref="F61"/>
    </sheetView>
  </sheetViews>
  <sheetFormatPr baseColWidth="10" defaultColWidth="11.44140625" defaultRowHeight="13.2" x14ac:dyDescent="0.25"/>
  <cols>
    <col min="1" max="1" width="18.6640625" style="2" customWidth="1"/>
    <col min="2" max="2" width="18.5546875" style="2" customWidth="1"/>
    <col min="3" max="3" width="25.44140625" style="4" customWidth="1"/>
    <col min="4" max="4" width="59.88671875" style="4" customWidth="1"/>
    <col min="5" max="5" width="50" style="4" customWidth="1"/>
    <col min="6" max="6" width="60.33203125" customWidth="1"/>
    <col min="7" max="7" width="81.109375" bestFit="1" customWidth="1"/>
    <col min="9" max="9" width="5.109375" style="3" customWidth="1"/>
    <col min="10" max="10" width="13.44140625" style="3" customWidth="1"/>
    <col min="11" max="11" width="25.44140625" customWidth="1"/>
    <col min="12" max="12" width="18.33203125" customWidth="1"/>
    <col min="13" max="13" width="15.109375" customWidth="1"/>
    <col min="15" max="15" width="18.44140625" customWidth="1"/>
    <col min="16" max="16" width="21.5546875" customWidth="1"/>
    <col min="17" max="18" width="11.44140625" style="3"/>
    <col min="19" max="19" width="23.109375" style="3" customWidth="1"/>
    <col min="20" max="20" width="21.6640625" style="3" customWidth="1"/>
  </cols>
  <sheetData>
    <row r="2" spans="1:23" s="8" customFormat="1" x14ac:dyDescent="0.25">
      <c r="A2" s="7" t="s">
        <v>137</v>
      </c>
      <c r="B2" s="7" t="s">
        <v>106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15</v>
      </c>
      <c r="H2" s="7" t="s">
        <v>16</v>
      </c>
      <c r="I2" s="7" t="s">
        <v>17</v>
      </c>
      <c r="J2" s="7" t="s">
        <v>18</v>
      </c>
      <c r="K2" s="7" t="s">
        <v>135</v>
      </c>
      <c r="L2" s="7" t="s">
        <v>6</v>
      </c>
      <c r="M2" s="7" t="s">
        <v>19</v>
      </c>
      <c r="N2" s="8" t="s">
        <v>20</v>
      </c>
      <c r="O2" s="8" t="s">
        <v>21</v>
      </c>
      <c r="P2" s="7" t="s">
        <v>22</v>
      </c>
      <c r="Q2" s="7" t="s">
        <v>23</v>
      </c>
      <c r="R2" s="7" t="s">
        <v>24</v>
      </c>
      <c r="S2" s="7" t="s">
        <v>25</v>
      </c>
      <c r="T2" s="7" t="s">
        <v>26</v>
      </c>
    </row>
    <row r="3" spans="1:23" x14ac:dyDescent="0.25">
      <c r="A3" s="9" t="s">
        <v>98</v>
      </c>
      <c r="B3" s="9" t="s">
        <v>28</v>
      </c>
      <c r="C3" s="9" t="s">
        <v>27</v>
      </c>
      <c r="D3" s="9" t="s">
        <v>28</v>
      </c>
      <c r="E3" s="9" t="s">
        <v>99</v>
      </c>
      <c r="F3" s="9" t="s">
        <v>29</v>
      </c>
      <c r="G3" s="9" t="s">
        <v>30</v>
      </c>
      <c r="H3" s="9" t="s">
        <v>31</v>
      </c>
      <c r="I3" s="6" t="s">
        <v>32</v>
      </c>
      <c r="J3" s="6" t="s">
        <v>33</v>
      </c>
      <c r="K3" s="1" t="s">
        <v>109</v>
      </c>
      <c r="L3" s="1" t="s">
        <v>138</v>
      </c>
      <c r="M3" s="9" t="s">
        <v>34</v>
      </c>
      <c r="N3" s="2">
        <v>1</v>
      </c>
      <c r="O3" s="6" t="s">
        <v>0</v>
      </c>
      <c r="P3" s="9" t="s">
        <v>35</v>
      </c>
      <c r="Q3" s="3">
        <v>1</v>
      </c>
      <c r="R3" s="3">
        <v>2017</v>
      </c>
      <c r="S3" s="3" t="s">
        <v>36</v>
      </c>
      <c r="U3" s="12" t="s">
        <v>243</v>
      </c>
      <c r="V3" s="12" t="s">
        <v>246</v>
      </c>
      <c r="W3" s="3" t="s">
        <v>250</v>
      </c>
    </row>
    <row r="4" spans="1:23" x14ac:dyDescent="0.25">
      <c r="A4" s="9" t="s">
        <v>37</v>
      </c>
      <c r="B4" s="9" t="s">
        <v>39</v>
      </c>
      <c r="C4" s="9" t="s">
        <v>38</v>
      </c>
      <c r="D4" s="9" t="s">
        <v>39</v>
      </c>
      <c r="E4" s="9" t="s">
        <v>100</v>
      </c>
      <c r="F4" s="9" t="s">
        <v>40</v>
      </c>
      <c r="G4" s="9" t="s">
        <v>41</v>
      </c>
      <c r="H4" s="9" t="s">
        <v>42</v>
      </c>
      <c r="I4" s="6" t="s">
        <v>43</v>
      </c>
      <c r="J4" s="6" t="s">
        <v>44</v>
      </c>
      <c r="K4" s="1" t="s">
        <v>110</v>
      </c>
      <c r="L4" s="1" t="s">
        <v>139</v>
      </c>
      <c r="M4" s="9" t="s">
        <v>45</v>
      </c>
      <c r="N4" s="2">
        <v>2</v>
      </c>
      <c r="O4" s="6" t="s">
        <v>46</v>
      </c>
      <c r="P4" s="9" t="s">
        <v>47</v>
      </c>
      <c r="Q4" s="3">
        <v>2</v>
      </c>
      <c r="R4" s="3">
        <v>2018</v>
      </c>
      <c r="S4" s="3" t="s">
        <v>48</v>
      </c>
      <c r="U4" s="12" t="s">
        <v>244</v>
      </c>
      <c r="V4" s="12" t="s">
        <v>247</v>
      </c>
      <c r="W4" s="3" t="s">
        <v>251</v>
      </c>
    </row>
    <row r="5" spans="1:23" x14ac:dyDescent="0.25">
      <c r="A5" s="9" t="s">
        <v>49</v>
      </c>
      <c r="B5" s="9" t="s">
        <v>51</v>
      </c>
      <c r="C5" s="9" t="s">
        <v>50</v>
      </c>
      <c r="D5" s="9" t="s">
        <v>51</v>
      </c>
      <c r="E5" s="9" t="s">
        <v>101</v>
      </c>
      <c r="H5" s="9" t="s">
        <v>52</v>
      </c>
      <c r="J5" s="6" t="s">
        <v>53</v>
      </c>
      <c r="K5" s="1" t="s">
        <v>111</v>
      </c>
      <c r="L5" s="1" t="s">
        <v>140</v>
      </c>
      <c r="M5" s="9" t="s">
        <v>54</v>
      </c>
      <c r="N5" s="2">
        <v>3</v>
      </c>
      <c r="O5" s="6" t="s">
        <v>55</v>
      </c>
      <c r="P5" s="9" t="s">
        <v>56</v>
      </c>
      <c r="Q5" s="3">
        <v>3</v>
      </c>
      <c r="R5" s="3">
        <v>2019</v>
      </c>
      <c r="S5" s="3" t="s">
        <v>57</v>
      </c>
      <c r="U5" s="12" t="s">
        <v>245</v>
      </c>
      <c r="V5" s="12" t="s">
        <v>248</v>
      </c>
      <c r="W5" s="3" t="s">
        <v>252</v>
      </c>
    </row>
    <row r="6" spans="1:23" x14ac:dyDescent="0.25">
      <c r="A6" s="9" t="s">
        <v>58</v>
      </c>
      <c r="B6" s="9" t="s">
        <v>60</v>
      </c>
      <c r="C6" s="9" t="s">
        <v>59</v>
      </c>
      <c r="D6" s="9"/>
      <c r="E6" s="9" t="s">
        <v>102</v>
      </c>
      <c r="J6" s="6" t="s">
        <v>136</v>
      </c>
      <c r="K6" t="s">
        <v>112</v>
      </c>
      <c r="L6" s="1" t="s">
        <v>141</v>
      </c>
      <c r="M6" s="9" t="s">
        <v>61</v>
      </c>
      <c r="N6" s="2">
        <v>4</v>
      </c>
      <c r="O6" s="6" t="s">
        <v>232</v>
      </c>
      <c r="P6" s="9" t="s">
        <v>62</v>
      </c>
      <c r="Q6" s="3">
        <v>4</v>
      </c>
      <c r="R6" s="3">
        <v>2020</v>
      </c>
      <c r="S6" s="3" t="s">
        <v>63</v>
      </c>
      <c r="W6" s="3" t="s">
        <v>253</v>
      </c>
    </row>
    <row r="7" spans="1:23" x14ac:dyDescent="0.25">
      <c r="A7" s="9" t="s">
        <v>64</v>
      </c>
      <c r="B7" s="9" t="s">
        <v>107</v>
      </c>
      <c r="C7" s="9" t="s">
        <v>65</v>
      </c>
      <c r="D7" s="1"/>
      <c r="E7" s="9" t="s">
        <v>103</v>
      </c>
      <c r="K7" t="s">
        <v>113</v>
      </c>
      <c r="L7" s="1" t="s">
        <v>142</v>
      </c>
      <c r="N7" s="2">
        <v>5</v>
      </c>
      <c r="O7" s="6" t="s">
        <v>233</v>
      </c>
      <c r="P7" s="9" t="s">
        <v>66</v>
      </c>
      <c r="Q7" s="3">
        <v>5</v>
      </c>
      <c r="R7" s="3">
        <v>2021</v>
      </c>
      <c r="S7" s="3" t="s">
        <v>67</v>
      </c>
      <c r="W7" s="3" t="s">
        <v>254</v>
      </c>
    </row>
    <row r="8" spans="1:23" x14ac:dyDescent="0.25">
      <c r="A8" s="6"/>
      <c r="B8" s="6"/>
      <c r="C8" s="1"/>
      <c r="D8" s="1"/>
      <c r="E8" s="9" t="s">
        <v>104</v>
      </c>
      <c r="K8" t="s">
        <v>114</v>
      </c>
      <c r="N8" s="2">
        <v>6</v>
      </c>
      <c r="P8" s="10"/>
      <c r="Q8" s="3">
        <v>6</v>
      </c>
      <c r="R8" s="3">
        <v>2022</v>
      </c>
      <c r="S8" s="3" t="s">
        <v>68</v>
      </c>
    </row>
    <row r="9" spans="1:23" x14ac:dyDescent="0.25">
      <c r="K9" t="s">
        <v>115</v>
      </c>
      <c r="N9" s="2">
        <v>7</v>
      </c>
      <c r="Q9" s="3">
        <v>7</v>
      </c>
      <c r="R9" s="3">
        <v>2023</v>
      </c>
      <c r="S9" s="3" t="s">
        <v>69</v>
      </c>
    </row>
    <row r="10" spans="1:23" x14ac:dyDescent="0.25">
      <c r="A10" s="2" t="s">
        <v>159</v>
      </c>
      <c r="K10" t="s">
        <v>116</v>
      </c>
      <c r="N10" s="2">
        <v>8</v>
      </c>
      <c r="Q10" s="3">
        <v>8</v>
      </c>
      <c r="R10" s="3">
        <v>2024</v>
      </c>
      <c r="S10" s="3" t="s">
        <v>70</v>
      </c>
      <c r="T10" s="11" t="s">
        <v>249</v>
      </c>
    </row>
    <row r="11" spans="1:23" x14ac:dyDescent="0.25">
      <c r="A11" s="2" t="s">
        <v>147</v>
      </c>
      <c r="K11" t="s">
        <v>117</v>
      </c>
      <c r="N11" s="2">
        <v>9</v>
      </c>
      <c r="Q11" s="3">
        <v>9</v>
      </c>
      <c r="R11" s="3">
        <v>2025</v>
      </c>
      <c r="S11" s="3" t="s">
        <v>71</v>
      </c>
    </row>
    <row r="12" spans="1:23" x14ac:dyDescent="0.25">
      <c r="A12" s="2" t="s">
        <v>148</v>
      </c>
      <c r="K12" t="s">
        <v>118</v>
      </c>
      <c r="N12" s="2">
        <v>10</v>
      </c>
      <c r="Q12" s="3">
        <v>10</v>
      </c>
      <c r="R12" s="3">
        <v>2026</v>
      </c>
      <c r="S12" s="3" t="s">
        <v>72</v>
      </c>
    </row>
    <row r="13" spans="1:23" x14ac:dyDescent="0.25">
      <c r="K13" t="s">
        <v>119</v>
      </c>
      <c r="N13" s="2">
        <v>11</v>
      </c>
      <c r="Q13" s="3">
        <v>11</v>
      </c>
      <c r="R13" s="3">
        <v>2027</v>
      </c>
      <c r="S13" s="3" t="s">
        <v>73</v>
      </c>
    </row>
    <row r="14" spans="1:23" x14ac:dyDescent="0.25">
      <c r="K14" t="s">
        <v>120</v>
      </c>
      <c r="N14" s="2">
        <v>12</v>
      </c>
      <c r="Q14" s="3">
        <v>12</v>
      </c>
      <c r="R14" s="3">
        <v>2028</v>
      </c>
    </row>
    <row r="15" spans="1:23" x14ac:dyDescent="0.25">
      <c r="K15" t="s">
        <v>121</v>
      </c>
      <c r="N15" s="2">
        <v>13</v>
      </c>
      <c r="R15" s="3">
        <v>2029</v>
      </c>
    </row>
    <row r="16" spans="1:23" x14ac:dyDescent="0.25">
      <c r="K16" t="s">
        <v>122</v>
      </c>
      <c r="N16" s="2">
        <v>14</v>
      </c>
      <c r="R16" s="3">
        <v>2030</v>
      </c>
    </row>
    <row r="17" spans="3:18" x14ac:dyDescent="0.25">
      <c r="K17" t="s">
        <v>123</v>
      </c>
      <c r="N17" s="2">
        <v>15</v>
      </c>
      <c r="R17" s="3">
        <v>2031</v>
      </c>
    </row>
    <row r="18" spans="3:18" x14ac:dyDescent="0.25">
      <c r="K18" t="s">
        <v>124</v>
      </c>
      <c r="N18" s="2">
        <v>16</v>
      </c>
      <c r="R18" s="3">
        <v>2032</v>
      </c>
    </row>
    <row r="19" spans="3:18" x14ac:dyDescent="0.25">
      <c r="K19" t="s">
        <v>125</v>
      </c>
      <c r="N19" s="2">
        <v>17</v>
      </c>
      <c r="R19" s="3">
        <v>2033</v>
      </c>
    </row>
    <row r="20" spans="3:18" x14ac:dyDescent="0.25">
      <c r="K20" t="s">
        <v>126</v>
      </c>
      <c r="N20" s="2">
        <v>18</v>
      </c>
      <c r="R20" s="3">
        <v>2034</v>
      </c>
    </row>
    <row r="21" spans="3:18" x14ac:dyDescent="0.25">
      <c r="K21" t="s">
        <v>127</v>
      </c>
      <c r="N21" s="2">
        <v>19</v>
      </c>
      <c r="R21" s="3">
        <v>2035</v>
      </c>
    </row>
    <row r="22" spans="3:18" x14ac:dyDescent="0.25">
      <c r="K22" t="s">
        <v>128</v>
      </c>
      <c r="N22" s="2">
        <v>20</v>
      </c>
      <c r="R22" s="3">
        <v>2036</v>
      </c>
    </row>
    <row r="23" spans="3:18" x14ac:dyDescent="0.25">
      <c r="K23" t="s">
        <v>129</v>
      </c>
      <c r="N23" s="2">
        <v>21</v>
      </c>
      <c r="R23" s="3">
        <v>2037</v>
      </c>
    </row>
    <row r="24" spans="3:18" x14ac:dyDescent="0.25">
      <c r="K24" t="s">
        <v>130</v>
      </c>
      <c r="N24" s="2">
        <v>22</v>
      </c>
      <c r="R24" s="3">
        <v>2038</v>
      </c>
    </row>
    <row r="25" spans="3:18" x14ac:dyDescent="0.25">
      <c r="K25" t="s">
        <v>131</v>
      </c>
      <c r="N25" s="2">
        <v>23</v>
      </c>
      <c r="R25" s="3">
        <v>2039</v>
      </c>
    </row>
    <row r="26" spans="3:18" x14ac:dyDescent="0.25">
      <c r="K26" t="s">
        <v>132</v>
      </c>
      <c r="N26" s="2">
        <v>24</v>
      </c>
      <c r="R26" s="3">
        <v>2040</v>
      </c>
    </row>
    <row r="27" spans="3:18" x14ac:dyDescent="0.25">
      <c r="K27" t="s">
        <v>133</v>
      </c>
      <c r="N27" s="2">
        <v>25</v>
      </c>
      <c r="R27" s="3">
        <v>2041</v>
      </c>
    </row>
    <row r="28" spans="3:18" x14ac:dyDescent="0.25">
      <c r="K28" t="s">
        <v>134</v>
      </c>
      <c r="N28" s="2">
        <v>26</v>
      </c>
      <c r="R28" s="3">
        <v>2042</v>
      </c>
    </row>
    <row r="29" spans="3:18" ht="14.4" x14ac:dyDescent="0.25">
      <c r="C29" s="5" t="s">
        <v>74</v>
      </c>
      <c r="N29" s="2">
        <v>27</v>
      </c>
      <c r="R29" s="3">
        <v>2043</v>
      </c>
    </row>
    <row r="30" spans="3:18" x14ac:dyDescent="0.25">
      <c r="N30" s="2">
        <v>28</v>
      </c>
      <c r="R30" s="3">
        <v>2044</v>
      </c>
    </row>
    <row r="31" spans="3:18" x14ac:dyDescent="0.25">
      <c r="C31" s="4" t="s">
        <v>75</v>
      </c>
      <c r="N31" s="2">
        <v>29</v>
      </c>
      <c r="R31" s="3">
        <v>2045</v>
      </c>
    </row>
    <row r="32" spans="3:18" x14ac:dyDescent="0.25">
      <c r="C32" s="4" t="s">
        <v>76</v>
      </c>
      <c r="N32" s="2">
        <v>30</v>
      </c>
      <c r="R32" s="3">
        <v>2046</v>
      </c>
    </row>
    <row r="33" spans="3:18" x14ac:dyDescent="0.25">
      <c r="C33" s="4" t="s">
        <v>77</v>
      </c>
      <c r="N33" s="2">
        <v>31</v>
      </c>
      <c r="R33" s="3">
        <v>2047</v>
      </c>
    </row>
    <row r="34" spans="3:18" x14ac:dyDescent="0.25">
      <c r="C34" s="4" t="s">
        <v>78</v>
      </c>
      <c r="N34" s="2">
        <v>32</v>
      </c>
      <c r="R34" s="3">
        <v>2048</v>
      </c>
    </row>
    <row r="35" spans="3:18" x14ac:dyDescent="0.25">
      <c r="C35" s="4" t="s">
        <v>79</v>
      </c>
      <c r="N35" s="2">
        <v>33</v>
      </c>
      <c r="R35" s="3">
        <v>2049</v>
      </c>
    </row>
    <row r="36" spans="3:18" x14ac:dyDescent="0.25">
      <c r="C36" s="4" t="s">
        <v>80</v>
      </c>
      <c r="N36" s="2">
        <v>34</v>
      </c>
    </row>
    <row r="37" spans="3:18" x14ac:dyDescent="0.25">
      <c r="C37" s="4" t="s">
        <v>81</v>
      </c>
      <c r="N37" s="2">
        <v>35</v>
      </c>
    </row>
    <row r="38" spans="3:18" x14ac:dyDescent="0.25">
      <c r="C38" s="4" t="s">
        <v>82</v>
      </c>
      <c r="N38" s="2">
        <v>36</v>
      </c>
    </row>
    <row r="39" spans="3:18" x14ac:dyDescent="0.25">
      <c r="C39" s="4" t="s">
        <v>83</v>
      </c>
      <c r="N39" s="2">
        <v>37</v>
      </c>
    </row>
    <row r="40" spans="3:18" x14ac:dyDescent="0.25">
      <c r="C40" s="4" t="s">
        <v>84</v>
      </c>
      <c r="N40" s="2">
        <v>38</v>
      </c>
    </row>
    <row r="41" spans="3:18" x14ac:dyDescent="0.25">
      <c r="N41" s="2">
        <v>39</v>
      </c>
    </row>
    <row r="42" spans="3:18" ht="14.4" x14ac:dyDescent="0.25">
      <c r="C42" s="5" t="s">
        <v>85</v>
      </c>
      <c r="N42" s="2">
        <v>40</v>
      </c>
    </row>
    <row r="43" spans="3:18" x14ac:dyDescent="0.25">
      <c r="N43" s="2">
        <v>41</v>
      </c>
    </row>
    <row r="44" spans="3:18" x14ac:dyDescent="0.25">
      <c r="C44" s="4" t="s">
        <v>86</v>
      </c>
      <c r="N44" s="2">
        <v>42</v>
      </c>
    </row>
    <row r="45" spans="3:18" x14ac:dyDescent="0.25">
      <c r="C45" s="4" t="s">
        <v>87</v>
      </c>
      <c r="N45" s="2">
        <v>43</v>
      </c>
    </row>
    <row r="46" spans="3:18" x14ac:dyDescent="0.25">
      <c r="C46" s="4" t="s">
        <v>88</v>
      </c>
      <c r="N46" s="2">
        <v>44</v>
      </c>
    </row>
    <row r="47" spans="3:18" x14ac:dyDescent="0.25">
      <c r="C47" s="4" t="s">
        <v>89</v>
      </c>
      <c r="N47" s="2">
        <v>45</v>
      </c>
    </row>
    <row r="48" spans="3:18" x14ac:dyDescent="0.25">
      <c r="C48" s="4" t="s">
        <v>90</v>
      </c>
      <c r="N48" s="2">
        <v>46</v>
      </c>
    </row>
    <row r="49" spans="3:14" x14ac:dyDescent="0.25">
      <c r="C49" s="4" t="s">
        <v>91</v>
      </c>
      <c r="N49" s="2">
        <v>47</v>
      </c>
    </row>
    <row r="50" spans="3:14" x14ac:dyDescent="0.25">
      <c r="C50" s="4" t="s">
        <v>92</v>
      </c>
      <c r="N50" s="2">
        <v>48</v>
      </c>
    </row>
    <row r="51" spans="3:14" x14ac:dyDescent="0.25">
      <c r="C51" s="4" t="s">
        <v>93</v>
      </c>
      <c r="N51" s="2">
        <v>49</v>
      </c>
    </row>
    <row r="52" spans="3:14" x14ac:dyDescent="0.25">
      <c r="C52" s="4" t="s">
        <v>94</v>
      </c>
      <c r="N52" s="2">
        <v>50</v>
      </c>
    </row>
    <row r="53" spans="3:14" x14ac:dyDescent="0.25">
      <c r="C53" s="4" t="s">
        <v>95</v>
      </c>
      <c r="N53" s="2">
        <v>51</v>
      </c>
    </row>
    <row r="54" spans="3:14" x14ac:dyDescent="0.25">
      <c r="C54" s="4" t="s">
        <v>96</v>
      </c>
      <c r="N54" s="2">
        <v>52</v>
      </c>
    </row>
    <row r="55" spans="3:14" x14ac:dyDescent="0.25">
      <c r="C55" s="4" t="s">
        <v>97</v>
      </c>
      <c r="N55" s="2">
        <v>53</v>
      </c>
    </row>
    <row r="56" spans="3:14" x14ac:dyDescent="0.25">
      <c r="N56" s="2">
        <v>54</v>
      </c>
    </row>
    <row r="57" spans="3:14" x14ac:dyDescent="0.25">
      <c r="N57" s="2">
        <v>55</v>
      </c>
    </row>
    <row r="58" spans="3:14" x14ac:dyDescent="0.25">
      <c r="N58" s="2">
        <v>56</v>
      </c>
    </row>
    <row r="59" spans="3:14" x14ac:dyDescent="0.25">
      <c r="N59" s="2">
        <v>57</v>
      </c>
    </row>
    <row r="60" spans="3:14" x14ac:dyDescent="0.25">
      <c r="N60" s="2">
        <v>58</v>
      </c>
    </row>
    <row r="61" spans="3:14" x14ac:dyDescent="0.25">
      <c r="D61" s="4" t="str">
        <f>+E61&amp;F61</f>
        <v>SERVICIO DE EDUCACIÓN INICIALCALIDAD</v>
      </c>
      <c r="E61" s="9" t="s">
        <v>28</v>
      </c>
      <c r="F61" s="1" t="s">
        <v>163</v>
      </c>
      <c r="G61" s="9" t="s">
        <v>99</v>
      </c>
      <c r="H61" s="1" t="s">
        <v>146</v>
      </c>
      <c r="J61" s="6"/>
      <c r="N61" s="2">
        <v>59</v>
      </c>
    </row>
    <row r="62" spans="3:14" x14ac:dyDescent="0.25">
      <c r="D62" s="4" t="str">
        <f t="shared" ref="D62:D72" si="0">+E62&amp;F62</f>
        <v>SERVICIO DE EDUCACIÓN PRIMARIACALIDAD</v>
      </c>
      <c r="E62" s="9" t="s">
        <v>39</v>
      </c>
      <c r="F62" s="1" t="s">
        <v>163</v>
      </c>
      <c r="G62" s="9" t="s">
        <v>101</v>
      </c>
      <c r="H62" s="1" t="s">
        <v>146</v>
      </c>
      <c r="J62" s="6"/>
      <c r="N62" s="2">
        <v>60</v>
      </c>
    </row>
    <row r="63" spans="3:14" x14ac:dyDescent="0.25">
      <c r="D63" s="4" t="str">
        <f t="shared" si="0"/>
        <v>SERVICIO DE EDUCACIÓN SECUNDARIACALIDAD</v>
      </c>
      <c r="E63" s="9" t="s">
        <v>51</v>
      </c>
      <c r="F63" s="1" t="s">
        <v>163</v>
      </c>
      <c r="G63" s="9" t="s">
        <v>103</v>
      </c>
      <c r="H63" s="1" t="s">
        <v>146</v>
      </c>
      <c r="J63" s="6"/>
      <c r="N63" s="2">
        <v>61</v>
      </c>
    </row>
    <row r="64" spans="3:14" x14ac:dyDescent="0.25">
      <c r="D64" s="4" t="str">
        <f t="shared" si="0"/>
        <v>SERVICIO DE EDUCACIÓN INICIALCOBERTURA</v>
      </c>
      <c r="E64" s="9" t="s">
        <v>28</v>
      </c>
      <c r="F64" s="1" t="s">
        <v>164</v>
      </c>
      <c r="G64" s="9" t="s">
        <v>100</v>
      </c>
      <c r="H64" s="1" t="s">
        <v>146</v>
      </c>
      <c r="J64" s="6"/>
      <c r="N64" s="2">
        <v>62</v>
      </c>
    </row>
    <row r="65" spans="4:14" x14ac:dyDescent="0.25">
      <c r="D65" s="4" t="str">
        <f t="shared" si="0"/>
        <v>SERVICIO DE EDUCACIÓN PRIMARIACOBERTURA</v>
      </c>
      <c r="E65" s="9" t="s">
        <v>39</v>
      </c>
      <c r="F65" s="1" t="s">
        <v>164</v>
      </c>
      <c r="G65" s="9" t="s">
        <v>102</v>
      </c>
      <c r="H65" s="1" t="s">
        <v>146</v>
      </c>
      <c r="J65" s="6"/>
      <c r="N65" s="2">
        <v>63</v>
      </c>
    </row>
    <row r="66" spans="4:14" x14ac:dyDescent="0.25">
      <c r="D66" s="4" t="str">
        <f t="shared" si="0"/>
        <v>SERVICIO DE EDUCACIÓN SECUNDARIACOBERTURA</v>
      </c>
      <c r="E66" s="9" t="s">
        <v>51</v>
      </c>
      <c r="F66" s="1" t="s">
        <v>164</v>
      </c>
      <c r="G66" s="9" t="s">
        <v>104</v>
      </c>
      <c r="H66" s="1" t="s">
        <v>146</v>
      </c>
      <c r="J66" s="6"/>
      <c r="N66" s="2">
        <v>64</v>
      </c>
    </row>
    <row r="67" spans="4:14" x14ac:dyDescent="0.25">
      <c r="D67" s="4" t="str">
        <f t="shared" si="0"/>
        <v>SERVICIO DE EDUCACIÓN INICIALCOBERTURA</v>
      </c>
      <c r="E67" s="9" t="s">
        <v>28</v>
      </c>
      <c r="F67" s="1" t="s">
        <v>164</v>
      </c>
      <c r="G67" s="9" t="s">
        <v>100</v>
      </c>
      <c r="H67" s="1" t="s">
        <v>146</v>
      </c>
      <c r="N67" s="2">
        <v>65</v>
      </c>
    </row>
    <row r="68" spans="4:14" x14ac:dyDescent="0.25">
      <c r="D68" s="4" t="str">
        <f t="shared" si="0"/>
        <v>SERVICIO DE EDUCACIÓN PRIMARIACOBERTURA</v>
      </c>
      <c r="E68" s="9" t="s">
        <v>39</v>
      </c>
      <c r="F68" s="1" t="s">
        <v>164</v>
      </c>
      <c r="G68" s="9" t="s">
        <v>102</v>
      </c>
      <c r="H68" s="1" t="s">
        <v>146</v>
      </c>
      <c r="N68" s="2">
        <v>66</v>
      </c>
    </row>
    <row r="69" spans="4:14" x14ac:dyDescent="0.25">
      <c r="D69" s="4" t="str">
        <f t="shared" si="0"/>
        <v>SERVICIO DE EDUCACIÓN SECUNDARIACOBERTURA</v>
      </c>
      <c r="E69" s="9" t="s">
        <v>51</v>
      </c>
      <c r="F69" s="1" t="s">
        <v>164</v>
      </c>
      <c r="G69" s="9" t="s">
        <v>104</v>
      </c>
      <c r="H69" s="1" t="s">
        <v>146</v>
      </c>
      <c r="N69" s="2">
        <v>67</v>
      </c>
    </row>
    <row r="70" spans="4:14" x14ac:dyDescent="0.25">
      <c r="D70" s="4" t="str">
        <f t="shared" si="0"/>
        <v>SERVICIO DE EDUCACIÓN INICIALCALIDAD Y COBERTURA</v>
      </c>
      <c r="E70" s="9" t="s">
        <v>28</v>
      </c>
      <c r="F70" s="1" t="s">
        <v>165</v>
      </c>
      <c r="G70" s="9" t="s">
        <v>99</v>
      </c>
      <c r="H70" s="9" t="s">
        <v>100</v>
      </c>
      <c r="N70" s="2">
        <v>68</v>
      </c>
    </row>
    <row r="71" spans="4:14" x14ac:dyDescent="0.25">
      <c r="D71" s="4" t="str">
        <f t="shared" si="0"/>
        <v>SERVICIO DE EDUCACIÓN PRIMARIACALIDAD Y COBERTURA</v>
      </c>
      <c r="E71" s="9" t="s">
        <v>39</v>
      </c>
      <c r="F71" s="1" t="s">
        <v>165</v>
      </c>
      <c r="G71" s="9" t="s">
        <v>101</v>
      </c>
      <c r="H71" s="9" t="s">
        <v>102</v>
      </c>
      <c r="N71" s="2">
        <v>69</v>
      </c>
    </row>
    <row r="72" spans="4:14" x14ac:dyDescent="0.25">
      <c r="D72" s="4" t="str">
        <f t="shared" si="0"/>
        <v>SERVICIO DE EDUCACIÓN SECUNDARIACALIDAD Y COBERTURA</v>
      </c>
      <c r="E72" s="9" t="s">
        <v>51</v>
      </c>
      <c r="F72" s="1" t="s">
        <v>165</v>
      </c>
      <c r="G72" s="9" t="s">
        <v>103</v>
      </c>
      <c r="H72" s="9" t="s">
        <v>104</v>
      </c>
      <c r="N72" s="2">
        <v>70</v>
      </c>
    </row>
    <row r="73" spans="4:14" x14ac:dyDescent="0.25">
      <c r="N73" s="2">
        <v>71</v>
      </c>
    </row>
    <row r="74" spans="4:14" x14ac:dyDescent="0.25">
      <c r="N74" s="2">
        <v>72</v>
      </c>
    </row>
    <row r="75" spans="4:14" x14ac:dyDescent="0.25">
      <c r="N75" s="2">
        <v>73</v>
      </c>
    </row>
    <row r="76" spans="4:14" x14ac:dyDescent="0.25">
      <c r="D76" s="1" t="s">
        <v>166</v>
      </c>
      <c r="E76" s="1" t="s">
        <v>167</v>
      </c>
      <c r="F76" s="11" t="s">
        <v>168</v>
      </c>
      <c r="G76" s="11" t="s">
        <v>210</v>
      </c>
      <c r="H76" s="6" t="s">
        <v>221</v>
      </c>
      <c r="I76" s="11" t="s">
        <v>227</v>
      </c>
      <c r="J76" s="11" t="s">
        <v>160</v>
      </c>
      <c r="N76" s="2">
        <v>74</v>
      </c>
    </row>
    <row r="77" spans="4:14" x14ac:dyDescent="0.25">
      <c r="D77" s="37" t="s">
        <v>171</v>
      </c>
      <c r="E77" s="37"/>
      <c r="F77" s="12"/>
      <c r="G77" s="40" t="s">
        <v>222</v>
      </c>
      <c r="H77" s="3" t="str">
        <f t="shared" ref="H77:H88" si="1">+MID($G$76,1,2)&amp;0&amp;I77</f>
        <v>AC01</v>
      </c>
      <c r="I77" s="3">
        <v>1</v>
      </c>
      <c r="J77" s="11" t="s">
        <v>223</v>
      </c>
      <c r="N77" s="2">
        <v>75</v>
      </c>
    </row>
    <row r="78" spans="4:14" x14ac:dyDescent="0.25">
      <c r="D78" s="37" t="s">
        <v>173</v>
      </c>
      <c r="E78" s="37" t="s">
        <v>174</v>
      </c>
      <c r="F78" s="1" t="s">
        <v>184</v>
      </c>
      <c r="G78" s="40" t="s">
        <v>226</v>
      </c>
      <c r="H78" s="3" t="str">
        <f t="shared" si="1"/>
        <v>AC02</v>
      </c>
      <c r="I78" s="3">
        <v>2</v>
      </c>
      <c r="J78" s="11" t="s">
        <v>223</v>
      </c>
      <c r="N78" s="2">
        <v>76</v>
      </c>
    </row>
    <row r="79" spans="4:14" x14ac:dyDescent="0.25">
      <c r="D79" s="1" t="s">
        <v>228</v>
      </c>
      <c r="E79" s="37" t="s">
        <v>175</v>
      </c>
      <c r="F79" s="1" t="s">
        <v>185</v>
      </c>
      <c r="G79" s="40" t="s">
        <v>211</v>
      </c>
      <c r="H79" s="3" t="str">
        <f t="shared" si="1"/>
        <v>AC03</v>
      </c>
      <c r="I79" s="3">
        <v>3</v>
      </c>
      <c r="J79" s="11" t="s">
        <v>223</v>
      </c>
      <c r="N79" s="2">
        <v>77</v>
      </c>
    </row>
    <row r="80" spans="4:14" x14ac:dyDescent="0.25">
      <c r="D80" s="38" t="s">
        <v>172</v>
      </c>
      <c r="E80" s="37" t="s">
        <v>179</v>
      </c>
      <c r="F80" s="1" t="s">
        <v>186</v>
      </c>
      <c r="G80" s="40" t="s">
        <v>212</v>
      </c>
      <c r="H80" s="3" t="str">
        <f t="shared" si="1"/>
        <v>AC04</v>
      </c>
      <c r="I80" s="3">
        <v>4</v>
      </c>
      <c r="J80" s="11" t="s">
        <v>223</v>
      </c>
      <c r="N80" s="2">
        <v>78</v>
      </c>
    </row>
    <row r="81" spans="4:14" x14ac:dyDescent="0.25">
      <c r="D81" s="1" t="s">
        <v>229</v>
      </c>
      <c r="E81" s="37" t="s">
        <v>176</v>
      </c>
      <c r="F81" s="1" t="s">
        <v>187</v>
      </c>
      <c r="G81" s="40" t="s">
        <v>216</v>
      </c>
      <c r="H81" s="3" t="str">
        <f t="shared" si="1"/>
        <v>AC05</v>
      </c>
      <c r="I81" s="3">
        <v>5</v>
      </c>
      <c r="J81" s="11" t="s">
        <v>223</v>
      </c>
      <c r="N81" s="2">
        <v>79</v>
      </c>
    </row>
    <row r="82" spans="4:14" x14ac:dyDescent="0.25">
      <c r="E82" s="37" t="s">
        <v>178</v>
      </c>
      <c r="F82" s="1" t="s">
        <v>188</v>
      </c>
      <c r="G82" s="40" t="s">
        <v>217</v>
      </c>
      <c r="H82" s="3" t="str">
        <f t="shared" si="1"/>
        <v>AC06</v>
      </c>
      <c r="I82" s="3">
        <v>6</v>
      </c>
      <c r="J82" s="11" t="s">
        <v>223</v>
      </c>
      <c r="N82" s="2">
        <v>80</v>
      </c>
    </row>
    <row r="83" spans="4:14" x14ac:dyDescent="0.25">
      <c r="E83" s="37" t="s">
        <v>177</v>
      </c>
      <c r="F83" s="1" t="s">
        <v>189</v>
      </c>
      <c r="G83" s="39" t="s">
        <v>213</v>
      </c>
      <c r="H83" s="3" t="str">
        <f t="shared" si="1"/>
        <v>AC07</v>
      </c>
      <c r="I83" s="3">
        <v>7</v>
      </c>
      <c r="J83" s="11" t="s">
        <v>144</v>
      </c>
      <c r="N83" s="2">
        <v>81</v>
      </c>
    </row>
    <row r="84" spans="4:14" x14ac:dyDescent="0.25">
      <c r="E84" s="37" t="s">
        <v>180</v>
      </c>
      <c r="F84" s="1" t="s">
        <v>190</v>
      </c>
      <c r="G84" s="39" t="s">
        <v>214</v>
      </c>
      <c r="H84" s="3" t="str">
        <f t="shared" si="1"/>
        <v>AC08</v>
      </c>
      <c r="I84" s="3">
        <v>8</v>
      </c>
      <c r="J84" s="11" t="s">
        <v>144</v>
      </c>
      <c r="N84" s="2">
        <v>82</v>
      </c>
    </row>
    <row r="85" spans="4:14" x14ac:dyDescent="0.25">
      <c r="E85" s="38" t="s">
        <v>181</v>
      </c>
      <c r="F85" s="1" t="s">
        <v>191</v>
      </c>
      <c r="G85" s="39" t="s">
        <v>218</v>
      </c>
      <c r="H85" s="3" t="str">
        <f t="shared" si="1"/>
        <v>AC09</v>
      </c>
      <c r="I85" s="3">
        <v>9</v>
      </c>
      <c r="J85" s="11" t="s">
        <v>144</v>
      </c>
      <c r="N85" s="2">
        <v>83</v>
      </c>
    </row>
    <row r="86" spans="4:14" x14ac:dyDescent="0.25">
      <c r="E86" s="38" t="s">
        <v>182</v>
      </c>
      <c r="F86" s="1" t="s">
        <v>192</v>
      </c>
      <c r="G86" s="39" t="s">
        <v>215</v>
      </c>
      <c r="H86" s="3" t="str">
        <f t="shared" si="1"/>
        <v>AC010</v>
      </c>
      <c r="I86" s="3">
        <v>10</v>
      </c>
      <c r="J86" s="11" t="s">
        <v>224</v>
      </c>
      <c r="N86" s="2">
        <v>84</v>
      </c>
    </row>
    <row r="87" spans="4:14" x14ac:dyDescent="0.25">
      <c r="E87" s="1" t="s">
        <v>229</v>
      </c>
      <c r="G87" s="39" t="s">
        <v>219</v>
      </c>
      <c r="H87" s="3" t="str">
        <f t="shared" si="1"/>
        <v>AC011</v>
      </c>
      <c r="I87" s="3">
        <v>11</v>
      </c>
      <c r="J87" s="11" t="s">
        <v>225</v>
      </c>
      <c r="N87" s="2">
        <v>85</v>
      </c>
    </row>
    <row r="88" spans="4:14" x14ac:dyDescent="0.25">
      <c r="G88" s="39" t="s">
        <v>220</v>
      </c>
      <c r="H88" s="3" t="str">
        <f t="shared" si="1"/>
        <v>AC012</v>
      </c>
      <c r="I88" s="3">
        <v>12</v>
      </c>
      <c r="J88" s="11" t="s">
        <v>225</v>
      </c>
      <c r="N88" s="2">
        <v>86</v>
      </c>
    </row>
    <row r="89" spans="4:14" x14ac:dyDescent="0.25">
      <c r="N89" s="2">
        <v>87</v>
      </c>
    </row>
    <row r="90" spans="4:14" x14ac:dyDescent="0.25">
      <c r="N90" s="2">
        <v>88</v>
      </c>
    </row>
    <row r="91" spans="4:14" x14ac:dyDescent="0.25">
      <c r="F91" s="11" t="s">
        <v>168</v>
      </c>
      <c r="G91" s="11" t="s">
        <v>210</v>
      </c>
      <c r="H91" s="6" t="s">
        <v>221</v>
      </c>
      <c r="I91" s="11" t="s">
        <v>227</v>
      </c>
      <c r="J91" s="11" t="s">
        <v>160</v>
      </c>
      <c r="N91" s="2">
        <v>89</v>
      </c>
    </row>
    <row r="92" spans="4:14" x14ac:dyDescent="0.25">
      <c r="F92" s="12" t="s">
        <v>183</v>
      </c>
      <c r="G92" s="40" t="s">
        <v>222</v>
      </c>
      <c r="H92" s="3" t="str">
        <f t="shared" ref="H92:H103" si="2">+MID($G$76,1,2)&amp;0&amp;I92</f>
        <v>AC01</v>
      </c>
      <c r="I92" s="3">
        <v>1</v>
      </c>
      <c r="J92" s="11" t="s">
        <v>223</v>
      </c>
      <c r="K92" t="e">
        <f>+HLOOKUP($F$77,$F$92:$G$97,1,FALSE)</f>
        <v>#N/A</v>
      </c>
      <c r="N92" s="2">
        <v>90</v>
      </c>
    </row>
    <row r="93" spans="4:14" x14ac:dyDescent="0.25">
      <c r="F93" s="12" t="s">
        <v>183</v>
      </c>
      <c r="G93" s="40" t="s">
        <v>226</v>
      </c>
      <c r="H93" s="3" t="str">
        <f t="shared" si="2"/>
        <v>AC02</v>
      </c>
      <c r="I93" s="3">
        <v>2</v>
      </c>
      <c r="J93" s="11" t="s">
        <v>223</v>
      </c>
      <c r="K93" t="e">
        <f>+VLOOKUP($F$77,$F$92:$G$97,3,FALSE)</f>
        <v>#N/A</v>
      </c>
      <c r="N93" s="2">
        <v>91</v>
      </c>
    </row>
    <row r="94" spans="4:14" x14ac:dyDescent="0.25">
      <c r="D94" s="1" t="s">
        <v>169</v>
      </c>
      <c r="E94" s="1" t="s">
        <v>170</v>
      </c>
      <c r="F94" s="12" t="s">
        <v>183</v>
      </c>
      <c r="G94" s="40" t="s">
        <v>211</v>
      </c>
      <c r="H94" s="3" t="str">
        <f t="shared" si="2"/>
        <v>AC03</v>
      </c>
      <c r="I94" s="3">
        <v>3</v>
      </c>
      <c r="J94" s="11" t="s">
        <v>223</v>
      </c>
      <c r="K94" t="e">
        <f>+VLOOKUP($F$77,$F$92:$G$97,2,FALSE)</f>
        <v>#N/A</v>
      </c>
      <c r="N94" s="2">
        <v>92</v>
      </c>
    </row>
    <row r="95" spans="4:14" x14ac:dyDescent="0.25">
      <c r="D95" s="1" t="s">
        <v>194</v>
      </c>
      <c r="E95" s="1" t="s">
        <v>195</v>
      </c>
      <c r="F95" s="12" t="s">
        <v>183</v>
      </c>
      <c r="G95" s="40" t="s">
        <v>212</v>
      </c>
      <c r="H95" s="3" t="str">
        <f t="shared" si="2"/>
        <v>AC04</v>
      </c>
      <c r="I95" s="3">
        <v>4</v>
      </c>
      <c r="J95" s="11" t="s">
        <v>223</v>
      </c>
      <c r="K95" t="e">
        <f>+VLOOKUP($F$77,$F$92:$G$97,2,FALSE)</f>
        <v>#N/A</v>
      </c>
      <c r="N95" s="2">
        <v>93</v>
      </c>
    </row>
    <row r="96" spans="4:14" x14ac:dyDescent="0.25">
      <c r="D96" s="1" t="s">
        <v>196</v>
      </c>
      <c r="E96" s="1" t="s">
        <v>197</v>
      </c>
      <c r="F96" s="12" t="s">
        <v>183</v>
      </c>
      <c r="G96" s="40" t="s">
        <v>216</v>
      </c>
      <c r="H96" s="3" t="str">
        <f t="shared" si="2"/>
        <v>AC05</v>
      </c>
      <c r="I96" s="3">
        <v>5</v>
      </c>
      <c r="J96" s="11" t="s">
        <v>223</v>
      </c>
      <c r="K96" t="e">
        <f>+VLOOKUP($F$77,$F$92:$G$97,2,FALSE)</f>
        <v>#N/A</v>
      </c>
      <c r="N96" s="2">
        <v>94</v>
      </c>
    </row>
    <row r="97" spans="3:16" x14ac:dyDescent="0.25">
      <c r="E97" s="36" t="s">
        <v>193</v>
      </c>
      <c r="F97" s="12" t="s">
        <v>183</v>
      </c>
      <c r="G97" s="40" t="s">
        <v>217</v>
      </c>
      <c r="H97" s="3" t="str">
        <f t="shared" si="2"/>
        <v>AC06</v>
      </c>
      <c r="I97" s="3">
        <v>6</v>
      </c>
      <c r="J97" s="11" t="s">
        <v>223</v>
      </c>
      <c r="K97" t="e">
        <f>+VLOOKUP($F$77,$F$92:$G$97,2,FALSE)</f>
        <v>#N/A</v>
      </c>
      <c r="N97" s="2">
        <v>95</v>
      </c>
    </row>
    <row r="98" spans="3:16" x14ac:dyDescent="0.25">
      <c r="G98" s="39" t="s">
        <v>213</v>
      </c>
      <c r="H98" s="3" t="str">
        <f t="shared" si="2"/>
        <v>AC07</v>
      </c>
      <c r="I98" s="3">
        <v>7</v>
      </c>
      <c r="J98" s="11" t="s">
        <v>144</v>
      </c>
      <c r="N98" s="2">
        <v>96</v>
      </c>
    </row>
    <row r="99" spans="3:16" ht="12.75" customHeight="1" x14ac:dyDescent="0.25">
      <c r="C99" s="1" t="s">
        <v>234</v>
      </c>
      <c r="D99" s="2" t="s">
        <v>7</v>
      </c>
      <c r="E99" s="11" t="s">
        <v>205</v>
      </c>
      <c r="G99" s="39" t="s">
        <v>214</v>
      </c>
      <c r="H99" s="3" t="str">
        <f t="shared" si="2"/>
        <v>AC08</v>
      </c>
      <c r="I99" s="3">
        <v>8</v>
      </c>
      <c r="J99" s="11" t="s">
        <v>144</v>
      </c>
      <c r="K99" s="3"/>
      <c r="L99" s="3"/>
      <c r="M99" s="3"/>
      <c r="N99" s="2" t="s">
        <v>8</v>
      </c>
      <c r="O99" s="3"/>
      <c r="P99" s="3"/>
    </row>
    <row r="100" spans="3:16" x14ac:dyDescent="0.25">
      <c r="C100" s="1" t="s">
        <v>235</v>
      </c>
      <c r="D100" s="1" t="s">
        <v>199</v>
      </c>
      <c r="E100" s="1" t="s">
        <v>206</v>
      </c>
      <c r="G100" s="39" t="s">
        <v>218</v>
      </c>
      <c r="H100" s="3" t="str">
        <f t="shared" si="2"/>
        <v>AC09</v>
      </c>
      <c r="I100" s="3">
        <v>9</v>
      </c>
      <c r="J100" s="11" t="s">
        <v>144</v>
      </c>
      <c r="N100" s="2">
        <v>98</v>
      </c>
    </row>
    <row r="101" spans="3:16" x14ac:dyDescent="0.25">
      <c r="C101" s="1" t="s">
        <v>236</v>
      </c>
      <c r="D101" s="1" t="s">
        <v>198</v>
      </c>
      <c r="E101" s="1" t="s">
        <v>207</v>
      </c>
      <c r="G101" s="39" t="s">
        <v>215</v>
      </c>
      <c r="H101" s="3" t="str">
        <f t="shared" si="2"/>
        <v>AC010</v>
      </c>
      <c r="I101" s="3">
        <v>10</v>
      </c>
      <c r="J101" s="11" t="s">
        <v>224</v>
      </c>
      <c r="N101" s="2">
        <v>99</v>
      </c>
    </row>
    <row r="102" spans="3:16" x14ac:dyDescent="0.25">
      <c r="C102" s="1" t="s">
        <v>237</v>
      </c>
      <c r="D102" s="1" t="s">
        <v>200</v>
      </c>
      <c r="E102" s="1" t="s">
        <v>208</v>
      </c>
      <c r="G102" s="39" t="s">
        <v>219</v>
      </c>
      <c r="H102" s="3" t="str">
        <f t="shared" si="2"/>
        <v>AC011</v>
      </c>
      <c r="I102" s="3">
        <v>11</v>
      </c>
      <c r="J102" s="11" t="s">
        <v>225</v>
      </c>
    </row>
    <row r="103" spans="3:16" x14ac:dyDescent="0.25">
      <c r="C103" s="1" t="s">
        <v>239</v>
      </c>
      <c r="D103" s="1" t="s">
        <v>201</v>
      </c>
      <c r="E103" s="1" t="s">
        <v>209</v>
      </c>
      <c r="G103" s="39" t="s">
        <v>220</v>
      </c>
      <c r="H103" s="3" t="str">
        <f t="shared" si="2"/>
        <v>AC012</v>
      </c>
      <c r="I103" s="3">
        <v>12</v>
      </c>
      <c r="J103" s="11" t="s">
        <v>225</v>
      </c>
    </row>
    <row r="104" spans="3:16" x14ac:dyDescent="0.25">
      <c r="C104" s="1" t="s">
        <v>238</v>
      </c>
      <c r="D104" s="1" t="s">
        <v>202</v>
      </c>
      <c r="E104" s="1" t="s">
        <v>161</v>
      </c>
    </row>
    <row r="105" spans="3:16" x14ac:dyDescent="0.25">
      <c r="C105" s="1" t="s">
        <v>240</v>
      </c>
      <c r="D105" s="1" t="s">
        <v>203</v>
      </c>
      <c r="E105" s="1" t="s">
        <v>162</v>
      </c>
      <c r="F105" s="1" t="s">
        <v>184</v>
      </c>
    </row>
    <row r="106" spans="3:16" x14ac:dyDescent="0.25">
      <c r="C106" s="1" t="s">
        <v>241</v>
      </c>
      <c r="D106" s="1" t="s">
        <v>155</v>
      </c>
    </row>
    <row r="107" spans="3:16" x14ac:dyDescent="0.25">
      <c r="C107" s="1" t="s">
        <v>242</v>
      </c>
      <c r="D107" s="1" t="s">
        <v>204</v>
      </c>
    </row>
    <row r="108" spans="3:16" x14ac:dyDescent="0.25">
      <c r="D108" s="1" t="s">
        <v>2</v>
      </c>
    </row>
    <row r="114" spans="6:6" x14ac:dyDescent="0.25">
      <c r="F114" s="1" t="s">
        <v>185</v>
      </c>
    </row>
    <row r="118" spans="6:6" x14ac:dyDescent="0.25">
      <c r="F118" s="1" t="s">
        <v>186</v>
      </c>
    </row>
    <row r="119" spans="6:6" x14ac:dyDescent="0.25">
      <c r="F119" s="1" t="s">
        <v>187</v>
      </c>
    </row>
    <row r="120" spans="6:6" x14ac:dyDescent="0.25">
      <c r="F120" s="1" t="s">
        <v>188</v>
      </c>
    </row>
    <row r="121" spans="6:6" x14ac:dyDescent="0.25">
      <c r="F121" s="1" t="s">
        <v>189</v>
      </c>
    </row>
    <row r="122" spans="6:6" x14ac:dyDescent="0.25">
      <c r="F122" s="1" t="s">
        <v>190</v>
      </c>
    </row>
    <row r="123" spans="6:6" x14ac:dyDescent="0.25">
      <c r="F123" s="1" t="s">
        <v>191</v>
      </c>
    </row>
    <row r="124" spans="6:6" x14ac:dyDescent="0.25">
      <c r="F124" s="1" t="s">
        <v>192</v>
      </c>
    </row>
    <row r="129" spans="4:7" x14ac:dyDescent="0.25">
      <c r="D129" s="1" t="s">
        <v>154</v>
      </c>
    </row>
    <row r="130" spans="4:7" x14ac:dyDescent="0.25">
      <c r="D130" s="1" t="s">
        <v>157</v>
      </c>
    </row>
    <row r="131" spans="4:7" x14ac:dyDescent="0.25">
      <c r="D131" s="1" t="s">
        <v>158</v>
      </c>
    </row>
    <row r="132" spans="4:7" x14ac:dyDescent="0.25">
      <c r="D132" s="1" t="s">
        <v>230</v>
      </c>
    </row>
    <row r="133" spans="4:7" x14ac:dyDescent="0.25">
      <c r="D133" s="1" t="s">
        <v>231</v>
      </c>
    </row>
    <row r="137" spans="4:7" x14ac:dyDescent="0.25">
      <c r="D137" s="1" t="s">
        <v>255</v>
      </c>
    </row>
    <row r="138" spans="4:7" x14ac:dyDescent="0.25">
      <c r="D138" s="1" t="s">
        <v>4</v>
      </c>
      <c r="E138" s="1" t="s">
        <v>256</v>
      </c>
      <c r="F138" s="12" t="s">
        <v>257</v>
      </c>
      <c r="G138" s="1" t="s">
        <v>3</v>
      </c>
    </row>
    <row r="139" spans="4:7" x14ac:dyDescent="0.25">
      <c r="D139" s="1" t="s">
        <v>258</v>
      </c>
    </row>
  </sheetData>
  <sheetProtection algorithmName="SHA-512" hashValue="+1FY28Y7zoLYtSL8l8bJbCoH4AsfdatVmWKc2ix2aaSUw0FeMWmDHGeHW6R+BnyVmtEiwhgwc3DbWcAwXLwsEA==" saltValue="pqdU+8wsrE399xghzzuTl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DEP 2023</vt:lpstr>
      <vt:lpstr>Hoja2</vt:lpstr>
      <vt:lpstr>D1</vt:lpstr>
      <vt:lpstr>'DEP 2023'!Área_de_impresión</vt:lpstr>
      <vt:lpstr>'DEP 2023'!Títulos_a_imprimir</vt:lpstr>
    </vt:vector>
  </TitlesOfParts>
  <Company>DGPM - 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 CAPCHA</dc:creator>
  <cp:keywords>BECHER</cp:keywords>
  <cp:lastModifiedBy>Kattya López</cp:lastModifiedBy>
  <cp:lastPrinted>2018-06-28T16:40:24Z</cp:lastPrinted>
  <dcterms:created xsi:type="dcterms:W3CDTF">2001-06-25T17:21:54Z</dcterms:created>
  <dcterms:modified xsi:type="dcterms:W3CDTF">2026-03-04T17:38:36Z</dcterms:modified>
</cp:coreProperties>
</file>